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er\EPC Dropbox\基金部\26 バリューチェーン\10.【バリューチェーン】　HP資料　\R7年度　HP掲載資料\R7年度　指定金向け参考資料\"/>
    </mc:Choice>
  </mc:AlternateContent>
  <xr:revisionPtr revIDLastSave="0" documentId="13_ncr:1_{AE604B4B-36D9-49E5-9D69-3090430AD3AB}" xr6:coauthVersionLast="47" xr6:coauthVersionMax="47" xr10:uidLastSave="{00000000-0000-0000-0000-000000000000}"/>
  <bookViews>
    <workbookView xWindow="1785" yWindow="2595" windowWidth="17100" windowHeight="11235" xr2:uid="{00000000-000D-0000-FFFF-FFFF00000000}"/>
  </bookViews>
  <sheets>
    <sheet name="記入例" sheetId="4" r:id="rId1"/>
    <sheet name="入力用"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2" i="2" l="1"/>
  <c r="K52" i="2"/>
  <c r="D49" i="4" l="1"/>
  <c r="C49" i="4"/>
  <c r="C48" i="4"/>
  <c r="E48" i="4" s="1"/>
  <c r="C47" i="4"/>
  <c r="E47" i="4" s="1"/>
  <c r="C46" i="4"/>
  <c r="E46" i="4" s="1"/>
  <c r="C45" i="4"/>
  <c r="E45" i="4" s="1"/>
  <c r="C44" i="4"/>
  <c r="E44" i="4" s="1"/>
  <c r="C43" i="4"/>
  <c r="E43" i="4" s="1"/>
  <c r="C42" i="4"/>
  <c r="E42" i="4" s="1"/>
  <c r="C41" i="4"/>
  <c r="E41" i="4" s="1"/>
  <c r="C40" i="4"/>
  <c r="E40" i="4" s="1"/>
  <c r="C39" i="4"/>
  <c r="E39" i="4" s="1"/>
  <c r="C38" i="4"/>
  <c r="E38" i="4" s="1"/>
  <c r="C37" i="4"/>
  <c r="E37" i="4" s="1"/>
  <c r="C36" i="4"/>
  <c r="E36" i="4" s="1"/>
  <c r="C35" i="4"/>
  <c r="E35" i="4" s="1"/>
  <c r="C34" i="4"/>
  <c r="E34" i="4" s="1"/>
  <c r="C33" i="4"/>
  <c r="E33" i="4" s="1"/>
  <c r="C32" i="4"/>
  <c r="E32" i="4" s="1"/>
  <c r="C31" i="4"/>
  <c r="E31" i="4" s="1"/>
  <c r="C30" i="4"/>
  <c r="E30" i="4" s="1"/>
  <c r="C29" i="4"/>
  <c r="E29" i="4" s="1"/>
  <c r="C28" i="4"/>
  <c r="E28" i="4" s="1"/>
  <c r="C27" i="4"/>
  <c r="E27" i="4" s="1"/>
  <c r="C26" i="4"/>
  <c r="E26" i="4" s="1"/>
  <c r="C25" i="4"/>
  <c r="E25" i="4" s="1"/>
  <c r="C24" i="4"/>
  <c r="E24" i="4" s="1"/>
  <c r="C23" i="4"/>
  <c r="E23" i="4" s="1"/>
  <c r="C22" i="4"/>
  <c r="E22" i="4" s="1"/>
  <c r="C21" i="4"/>
  <c r="E21" i="4" s="1"/>
  <c r="C20" i="4"/>
  <c r="E20" i="4" s="1"/>
  <c r="C19" i="4"/>
  <c r="E19" i="4" s="1"/>
  <c r="C18" i="4"/>
  <c r="E18" i="4" s="1"/>
  <c r="C17" i="4"/>
  <c r="E17" i="4" s="1"/>
  <c r="C16" i="4"/>
  <c r="E16" i="4" s="1"/>
  <c r="C15" i="4"/>
  <c r="E15" i="4" s="1"/>
  <c r="C14" i="4"/>
  <c r="E14" i="4" s="1"/>
  <c r="F13" i="4"/>
  <c r="F44" i="4" s="1"/>
  <c r="C13" i="4"/>
  <c r="E13" i="4" s="1"/>
  <c r="B13" i="4"/>
  <c r="B14" i="4" s="1"/>
  <c r="I13" i="4" l="1"/>
  <c r="K14" i="4" s="1"/>
  <c r="E49" i="4"/>
  <c r="F29" i="4"/>
  <c r="F33" i="4"/>
  <c r="F39" i="4"/>
  <c r="F42" i="4"/>
  <c r="F14" i="4"/>
  <c r="G14" i="4" s="1"/>
  <c r="F27" i="4"/>
  <c r="F48" i="4"/>
  <c r="F17" i="4"/>
  <c r="F20" i="4"/>
  <c r="F30" i="4"/>
  <c r="F40" i="4"/>
  <c r="I14" i="4"/>
  <c r="F23" i="4"/>
  <c r="F43" i="4"/>
  <c r="F21" i="4"/>
  <c r="F31" i="4"/>
  <c r="G13" i="4"/>
  <c r="B15" i="4"/>
  <c r="F22" i="4"/>
  <c r="F32" i="4"/>
  <c r="F41" i="4"/>
  <c r="F18" i="4"/>
  <c r="F19" i="4"/>
  <c r="F28" i="4"/>
  <c r="F38" i="4"/>
  <c r="F47" i="4"/>
  <c r="F49" i="4"/>
  <c r="F46" i="4"/>
  <c r="F36" i="4"/>
  <c r="F37" i="4"/>
  <c r="F16" i="4"/>
  <c r="F26" i="4"/>
  <c r="F35" i="4"/>
  <c r="F45" i="4"/>
  <c r="F15" i="4"/>
  <c r="F24" i="4"/>
  <c r="F25" i="4"/>
  <c r="F34" i="4"/>
  <c r="J14" i="4" l="1"/>
  <c r="I15" i="4"/>
  <c r="B16" i="4"/>
  <c r="G15" i="4"/>
  <c r="J13" i="4"/>
  <c r="J15" i="4" l="1"/>
  <c r="G16" i="4"/>
  <c r="B17" i="4"/>
  <c r="I16" i="4"/>
  <c r="I17" i="4" l="1"/>
  <c r="G17" i="4"/>
  <c r="B18" i="4"/>
  <c r="J16" i="4"/>
  <c r="J17" i="4" l="1"/>
  <c r="I18" i="4"/>
  <c r="B19" i="4"/>
  <c r="G18" i="4"/>
  <c r="I19" i="4" l="1"/>
  <c r="B20" i="4"/>
  <c r="G19" i="4"/>
  <c r="J18" i="4"/>
  <c r="B21" i="4" l="1"/>
  <c r="I20" i="4"/>
  <c r="K20" i="4" s="1"/>
  <c r="G20" i="4"/>
  <c r="J19" i="4"/>
  <c r="B22" i="4" l="1"/>
  <c r="I21" i="4"/>
  <c r="G21" i="4"/>
  <c r="J20" i="4"/>
  <c r="B23" i="4" l="1"/>
  <c r="I22" i="4"/>
  <c r="G22" i="4"/>
  <c r="J21" i="4"/>
  <c r="J22" i="4" l="1"/>
  <c r="B24" i="4"/>
  <c r="G23" i="4"/>
  <c r="I23" i="4"/>
  <c r="J23" i="4" l="1"/>
  <c r="B25" i="4"/>
  <c r="I24" i="4"/>
  <c r="G24" i="4"/>
  <c r="J24" i="4" l="1"/>
  <c r="B26" i="4"/>
  <c r="I25" i="4"/>
  <c r="G25" i="4"/>
  <c r="G26" i="4" l="1"/>
  <c r="B27" i="4"/>
  <c r="I26" i="4"/>
  <c r="K26" i="4" s="1"/>
  <c r="J25" i="4"/>
  <c r="I27" i="4" l="1"/>
  <c r="G27" i="4"/>
  <c r="J27" i="4" s="1"/>
  <c r="B28" i="4"/>
  <c r="J26" i="4"/>
  <c r="G28" i="4" l="1"/>
  <c r="I28" i="4"/>
  <c r="B29" i="4"/>
  <c r="B30" i="4" l="1"/>
  <c r="I29" i="4"/>
  <c r="G29" i="4"/>
  <c r="J28" i="4"/>
  <c r="J29" i="4" l="1"/>
  <c r="B31" i="4"/>
  <c r="I30" i="4"/>
  <c r="G30" i="4"/>
  <c r="B32" i="4" l="1"/>
  <c r="I31" i="4"/>
  <c r="G31" i="4"/>
  <c r="J30" i="4"/>
  <c r="J31" i="4" l="1"/>
  <c r="B33" i="4"/>
  <c r="I32" i="4"/>
  <c r="K32" i="4" s="1"/>
  <c r="G32" i="4"/>
  <c r="J32" i="4" l="1"/>
  <c r="B34" i="4"/>
  <c r="G33" i="4"/>
  <c r="I33" i="4"/>
  <c r="B35" i="4" l="1"/>
  <c r="I34" i="4"/>
  <c r="G34" i="4"/>
  <c r="J33" i="4"/>
  <c r="G35" i="4" l="1"/>
  <c r="B36" i="4"/>
  <c r="I35" i="4"/>
  <c r="J34" i="4"/>
  <c r="I36" i="4" l="1"/>
  <c r="G36" i="4"/>
  <c r="B37" i="4"/>
  <c r="J35" i="4"/>
  <c r="J36" i="4" l="1"/>
  <c r="I37" i="4"/>
  <c r="G37" i="4"/>
  <c r="B38" i="4"/>
  <c r="J37" i="4" l="1"/>
  <c r="I38" i="4"/>
  <c r="K38" i="4" s="1"/>
  <c r="G38" i="4"/>
  <c r="B39" i="4"/>
  <c r="J38" i="4" l="1"/>
  <c r="B40" i="4"/>
  <c r="I39" i="4"/>
  <c r="G39" i="4"/>
  <c r="J39" i="4" l="1"/>
  <c r="B41" i="4"/>
  <c r="I40" i="4"/>
  <c r="G40" i="4"/>
  <c r="B42" i="4" l="1"/>
  <c r="I41" i="4"/>
  <c r="G41" i="4"/>
  <c r="J40" i="4"/>
  <c r="B43" i="4" l="1"/>
  <c r="G42" i="4"/>
  <c r="I42" i="4"/>
  <c r="J41" i="4"/>
  <c r="J42" i="4" l="1"/>
  <c r="B44" i="4"/>
  <c r="G43" i="4"/>
  <c r="I43" i="4"/>
  <c r="J43" i="4" l="1"/>
  <c r="B45" i="4"/>
  <c r="I44" i="4"/>
  <c r="K44" i="4" s="1"/>
  <c r="G44" i="4"/>
  <c r="G45" i="4" l="1"/>
  <c r="I45" i="4"/>
  <c r="B46" i="4"/>
  <c r="J44" i="4"/>
  <c r="J45" i="4" l="1"/>
  <c r="I46" i="4"/>
  <c r="G46" i="4"/>
  <c r="B47" i="4"/>
  <c r="J46" i="4" l="1"/>
  <c r="I47" i="4"/>
  <c r="G47" i="4"/>
  <c r="B48" i="4"/>
  <c r="I48" i="4" l="1"/>
  <c r="G48" i="4"/>
  <c r="B49" i="4"/>
  <c r="J47" i="4"/>
  <c r="I49" i="4" l="1"/>
  <c r="K50" i="4" s="1"/>
  <c r="K52" i="4" s="1"/>
  <c r="G49" i="4"/>
  <c r="J48" i="4"/>
  <c r="J49" i="4" l="1"/>
  <c r="I52" i="4"/>
  <c r="G52" i="4"/>
  <c r="J52" i="4" l="1"/>
  <c r="D49" i="2" l="1"/>
  <c r="C49" i="2"/>
  <c r="C48" i="2"/>
  <c r="E48" i="2" s="1"/>
  <c r="C47" i="2"/>
  <c r="E47" i="2" s="1"/>
  <c r="C46" i="2"/>
  <c r="E46" i="2" s="1"/>
  <c r="C45" i="2"/>
  <c r="E45" i="2" s="1"/>
  <c r="C44" i="2"/>
  <c r="E44" i="2" s="1"/>
  <c r="C43" i="2"/>
  <c r="E43" i="2" s="1"/>
  <c r="C42" i="2"/>
  <c r="E42" i="2" s="1"/>
  <c r="C41" i="2"/>
  <c r="E41" i="2" s="1"/>
  <c r="C40" i="2"/>
  <c r="E40" i="2" s="1"/>
  <c r="C39" i="2"/>
  <c r="E39" i="2" s="1"/>
  <c r="C38" i="2"/>
  <c r="E38" i="2" s="1"/>
  <c r="C37" i="2"/>
  <c r="E37" i="2" s="1"/>
  <c r="C36" i="2"/>
  <c r="E36" i="2" s="1"/>
  <c r="C35" i="2"/>
  <c r="E35" i="2" s="1"/>
  <c r="C34" i="2"/>
  <c r="E34" i="2" s="1"/>
  <c r="C33" i="2"/>
  <c r="E33" i="2" s="1"/>
  <c r="C32" i="2"/>
  <c r="E32" i="2" s="1"/>
  <c r="C31" i="2"/>
  <c r="E31" i="2" s="1"/>
  <c r="C30" i="2"/>
  <c r="E30" i="2" s="1"/>
  <c r="C29" i="2"/>
  <c r="E29" i="2" s="1"/>
  <c r="C28" i="2"/>
  <c r="E28" i="2" s="1"/>
  <c r="C27" i="2"/>
  <c r="E27" i="2" s="1"/>
  <c r="C26" i="2"/>
  <c r="E26" i="2" s="1"/>
  <c r="C25" i="2"/>
  <c r="E25" i="2" s="1"/>
  <c r="C24" i="2"/>
  <c r="E24" i="2" s="1"/>
  <c r="C23" i="2"/>
  <c r="E23" i="2" s="1"/>
  <c r="C22" i="2"/>
  <c r="E22" i="2" s="1"/>
  <c r="C21" i="2"/>
  <c r="E21" i="2" s="1"/>
  <c r="C20" i="2"/>
  <c r="E20" i="2" s="1"/>
  <c r="C19" i="2"/>
  <c r="E19" i="2" s="1"/>
  <c r="C18" i="2"/>
  <c r="E18" i="2" s="1"/>
  <c r="C17" i="2"/>
  <c r="E17" i="2" s="1"/>
  <c r="C16" i="2"/>
  <c r="E16" i="2" s="1"/>
  <c r="C15" i="2"/>
  <c r="E15" i="2" s="1"/>
  <c r="C14" i="2"/>
  <c r="E14" i="2" s="1"/>
  <c r="F13" i="2"/>
  <c r="F45" i="2" s="1"/>
  <c r="C13" i="2"/>
  <c r="E13" i="2" s="1"/>
  <c r="B13" i="2"/>
  <c r="B14" i="2" s="1"/>
  <c r="F15" i="2" l="1"/>
  <c r="F16" i="2"/>
  <c r="F24" i="2"/>
  <c r="F14" i="2"/>
  <c r="G14" i="2" s="1"/>
  <c r="F20" i="2"/>
  <c r="F28" i="2"/>
  <c r="F42" i="2"/>
  <c r="F32" i="2"/>
  <c r="F21" i="2"/>
  <c r="F29" i="2"/>
  <c r="F43" i="2"/>
  <c r="F48" i="2"/>
  <c r="F25" i="2"/>
  <c r="F22" i="2"/>
  <c r="F30" i="2"/>
  <c r="F34" i="2"/>
  <c r="F40" i="2"/>
  <c r="F44" i="2"/>
  <c r="F26" i="2"/>
  <c r="F19" i="2"/>
  <c r="F23" i="2"/>
  <c r="F31" i="2"/>
  <c r="F35" i="2"/>
  <c r="F41" i="2"/>
  <c r="E49" i="2"/>
  <c r="I14" i="2"/>
  <c r="B15" i="2"/>
  <c r="I13" i="2"/>
  <c r="G13" i="2"/>
  <c r="J13" i="2" s="1"/>
  <c r="F46" i="2"/>
  <c r="F37" i="2"/>
  <c r="F36" i="2"/>
  <c r="F27" i="2"/>
  <c r="F17" i="2"/>
  <c r="F49" i="2"/>
  <c r="F47" i="2"/>
  <c r="F38" i="2"/>
  <c r="F18" i="2"/>
  <c r="F33" i="2"/>
  <c r="F39" i="2"/>
  <c r="I15" i="2" l="1"/>
  <c r="B16" i="2"/>
  <c r="G15" i="2"/>
  <c r="J14" i="2"/>
  <c r="G16" i="2" l="1"/>
  <c r="B17" i="2"/>
  <c r="I16" i="2"/>
  <c r="J15" i="2"/>
  <c r="J16" i="2" l="1"/>
  <c r="I17" i="2"/>
  <c r="G17" i="2"/>
  <c r="B18" i="2"/>
  <c r="G18" i="2" l="1"/>
  <c r="B19" i="2"/>
  <c r="I18" i="2"/>
  <c r="J17" i="2"/>
  <c r="J18" i="2" l="1"/>
  <c r="G19" i="2"/>
  <c r="I19" i="2"/>
  <c r="B20" i="2"/>
  <c r="J19" i="2" l="1"/>
  <c r="I20" i="2"/>
  <c r="B21" i="2"/>
  <c r="G20" i="2"/>
  <c r="J20" i="2" l="1"/>
  <c r="G21" i="2"/>
  <c r="I21" i="2"/>
  <c r="B22" i="2"/>
  <c r="J21" i="2" l="1"/>
  <c r="B23" i="2"/>
  <c r="I22" i="2"/>
  <c r="G22" i="2"/>
  <c r="J22" i="2" l="1"/>
  <c r="B24" i="2"/>
  <c r="G23" i="2"/>
  <c r="I23" i="2"/>
  <c r="B25" i="2" l="1"/>
  <c r="I24" i="2"/>
  <c r="G24" i="2"/>
  <c r="J23" i="2"/>
  <c r="J24" i="2" l="1"/>
  <c r="I25" i="2"/>
  <c r="G25" i="2"/>
  <c r="B26" i="2"/>
  <c r="B27" i="2" l="1"/>
  <c r="I26" i="2"/>
  <c r="G26" i="2"/>
  <c r="J25" i="2"/>
  <c r="J26" i="2" l="1"/>
  <c r="I27" i="2"/>
  <c r="G27" i="2"/>
  <c r="B28" i="2"/>
  <c r="J27" i="2" l="1"/>
  <c r="G28" i="2"/>
  <c r="B29" i="2"/>
  <c r="I28" i="2"/>
  <c r="J28" i="2" l="1"/>
  <c r="I29" i="2"/>
  <c r="G29" i="2"/>
  <c r="B30" i="2"/>
  <c r="J29" i="2" l="1"/>
  <c r="I30" i="2"/>
  <c r="B31" i="2"/>
  <c r="G30" i="2"/>
  <c r="J30" i="2" l="1"/>
  <c r="B32" i="2"/>
  <c r="I31" i="2"/>
  <c r="G31" i="2"/>
  <c r="B33" i="2" l="1"/>
  <c r="I32" i="2"/>
  <c r="G32" i="2"/>
  <c r="J31" i="2"/>
  <c r="J32" i="2" l="1"/>
  <c r="B34" i="2"/>
  <c r="I33" i="2"/>
  <c r="G33" i="2"/>
  <c r="B35" i="2" l="1"/>
  <c r="G34" i="2"/>
  <c r="I34" i="2"/>
  <c r="J34" i="2" s="1"/>
  <c r="J33" i="2"/>
  <c r="I35" i="2" l="1"/>
  <c r="B36" i="2"/>
  <c r="G35" i="2"/>
  <c r="I36" i="2" l="1"/>
  <c r="G36" i="2"/>
  <c r="B37" i="2"/>
  <c r="J35" i="2"/>
  <c r="B38" i="2" l="1"/>
  <c r="G37" i="2"/>
  <c r="I37" i="2"/>
  <c r="J36" i="2"/>
  <c r="G38" i="2" l="1"/>
  <c r="I38" i="2"/>
  <c r="B39" i="2"/>
  <c r="J37" i="2"/>
  <c r="J38" i="2" l="1"/>
  <c r="I39" i="2"/>
  <c r="G39" i="2"/>
  <c r="B40" i="2"/>
  <c r="I40" i="2" l="1"/>
  <c r="B41" i="2"/>
  <c r="G40" i="2"/>
  <c r="J39" i="2"/>
  <c r="B42" i="2" l="1"/>
  <c r="I41" i="2"/>
  <c r="G41" i="2"/>
  <c r="J40" i="2"/>
  <c r="B43" i="2" l="1"/>
  <c r="G42" i="2"/>
  <c r="I42" i="2"/>
  <c r="J41" i="2"/>
  <c r="B44" i="2" l="1"/>
  <c r="I43" i="2"/>
  <c r="G43" i="2"/>
  <c r="J42" i="2"/>
  <c r="J43" i="2" l="1"/>
  <c r="B45" i="2"/>
  <c r="I44" i="2"/>
  <c r="G44" i="2"/>
  <c r="J44" i="2" l="1"/>
  <c r="G45" i="2"/>
  <c r="B46" i="2"/>
  <c r="I45" i="2"/>
  <c r="I46" i="2" l="1"/>
  <c r="G46" i="2"/>
  <c r="J46" i="2" s="1"/>
  <c r="B47" i="2"/>
  <c r="J45" i="2"/>
  <c r="G47" i="2" l="1"/>
  <c r="B48" i="2"/>
  <c r="I47" i="2"/>
  <c r="I48" i="2" l="1"/>
  <c r="G48" i="2"/>
  <c r="B49" i="2"/>
  <c r="J47" i="2"/>
  <c r="J48" i="2" l="1"/>
  <c r="G49" i="2"/>
  <c r="I49" i="2"/>
  <c r="J49" i="2" l="1"/>
  <c r="I52" i="2"/>
  <c r="J52" i="2" l="1"/>
</calcChain>
</file>

<file path=xl/sharedStrings.xml><?xml version="1.0" encoding="utf-8"?>
<sst xmlns="http://schemas.openxmlformats.org/spreadsheetml/2006/main" count="114" uniqueCount="89">
  <si>
    <t>融資先事業者名</t>
    <rPh sb="0" eb="2">
      <t>ユウシ</t>
    </rPh>
    <rPh sb="2" eb="3">
      <t>サキ</t>
    </rPh>
    <rPh sb="3" eb="6">
      <t>ジギョウシャ</t>
    </rPh>
    <rPh sb="6" eb="7">
      <t>メイ</t>
    </rPh>
    <phoneticPr fontId="3"/>
  </si>
  <si>
    <t>融資開始日</t>
    <rPh sb="0" eb="2">
      <t>ユウシ</t>
    </rPh>
    <rPh sb="2" eb="5">
      <t>カイシビ</t>
    </rPh>
    <phoneticPr fontId="3"/>
  </si>
  <si>
    <t>利子補給対象期限</t>
    <rPh sb="0" eb="2">
      <t>リシ</t>
    </rPh>
    <rPh sb="2" eb="4">
      <t>ホキュウ</t>
    </rPh>
    <rPh sb="4" eb="6">
      <t>タイショウ</t>
    </rPh>
    <rPh sb="6" eb="8">
      <t>キゲン</t>
    </rPh>
    <phoneticPr fontId="3"/>
  </si>
  <si>
    <t>融資利率</t>
    <rPh sb="0" eb="2">
      <t>ユウシ</t>
    </rPh>
    <rPh sb="2" eb="4">
      <t>リリツ</t>
    </rPh>
    <phoneticPr fontId="3"/>
  </si>
  <si>
    <t>元本支払の開始（据置）</t>
    <rPh sb="0" eb="4">
      <t>ガンポンシハライ</t>
    </rPh>
    <rPh sb="5" eb="7">
      <t>カイシ</t>
    </rPh>
    <rPh sb="8" eb="10">
      <t>スエオキ</t>
    </rPh>
    <phoneticPr fontId="3"/>
  </si>
  <si>
    <t>回数</t>
    <rPh sb="0" eb="2">
      <t>カイスウ</t>
    </rPh>
    <phoneticPr fontId="3"/>
  </si>
  <si>
    <t>（A)
貸付残高</t>
    <rPh sb="4" eb="6">
      <t>カシツケ</t>
    </rPh>
    <rPh sb="6" eb="8">
      <t>ザンダカ</t>
    </rPh>
    <phoneticPr fontId="3"/>
  </si>
  <si>
    <t>期間</t>
    <rPh sb="0" eb="2">
      <t>キカン</t>
    </rPh>
    <phoneticPr fontId="3"/>
  </si>
  <si>
    <t>（B)
日数</t>
    <rPh sb="4" eb="6">
      <t>ニッスウ</t>
    </rPh>
    <phoneticPr fontId="3"/>
  </si>
  <si>
    <t>（C)
貸付利率</t>
    <rPh sb="4" eb="6">
      <t>カシツケ</t>
    </rPh>
    <rPh sb="6" eb="8">
      <t>リリツ</t>
    </rPh>
    <phoneticPr fontId="3"/>
  </si>
  <si>
    <t>（D)
A×B×C/365
貸付利子
予定額</t>
    <rPh sb="14" eb="16">
      <t>カシツケ</t>
    </rPh>
    <rPh sb="16" eb="18">
      <t>リシ</t>
    </rPh>
    <rPh sb="19" eb="21">
      <t>ヨテイ</t>
    </rPh>
    <rPh sb="21" eb="22">
      <t>ガク</t>
    </rPh>
    <phoneticPr fontId="3"/>
  </si>
  <si>
    <t>（E)
利子補給率</t>
    <rPh sb="4" eb="6">
      <t>リシ</t>
    </rPh>
    <rPh sb="6" eb="8">
      <t>ホキュウ</t>
    </rPh>
    <rPh sb="8" eb="9">
      <t>リツ</t>
    </rPh>
    <phoneticPr fontId="3"/>
  </si>
  <si>
    <t>（F)
A×B×E/365
利子補給金
予定額</t>
    <rPh sb="14" eb="16">
      <t>リシ</t>
    </rPh>
    <rPh sb="16" eb="18">
      <t>ホキュウ</t>
    </rPh>
    <rPh sb="18" eb="19">
      <t>キン</t>
    </rPh>
    <rPh sb="20" eb="22">
      <t>ヨテイ</t>
    </rPh>
    <rPh sb="22" eb="23">
      <t>ガク</t>
    </rPh>
    <phoneticPr fontId="3"/>
  </si>
  <si>
    <t>（D)-（F）
融資先事業者
利子支払
予定額</t>
    <rPh sb="8" eb="10">
      <t>ユウシ</t>
    </rPh>
    <rPh sb="10" eb="11">
      <t>サキ</t>
    </rPh>
    <rPh sb="11" eb="14">
      <t>ジギョウシャ</t>
    </rPh>
    <rPh sb="15" eb="17">
      <t>リシ</t>
    </rPh>
    <rPh sb="17" eb="19">
      <t>シハライ</t>
    </rPh>
    <rPh sb="20" eb="22">
      <t>ヨテイ</t>
    </rPh>
    <rPh sb="22" eb="23">
      <t>ガク</t>
    </rPh>
    <phoneticPr fontId="3"/>
  </si>
  <si>
    <t>第１回</t>
    <rPh sb="0" eb="1">
      <t>ダイ</t>
    </rPh>
    <rPh sb="1" eb="3">
      <t>イッカイ</t>
    </rPh>
    <phoneticPr fontId="3"/>
  </si>
  <si>
    <t>合計</t>
    <rPh sb="0" eb="2">
      <t>ゴウケイ</t>
    </rPh>
    <phoneticPr fontId="3"/>
  </si>
  <si>
    <t>　　　　　どちらか貼って下さい。</t>
    <rPh sb="9" eb="10">
      <t>ハ</t>
    </rPh>
    <rPh sb="12" eb="13">
      <t>クダ</t>
    </rPh>
    <phoneticPr fontId="3"/>
  </si>
  <si>
    <t>第２回</t>
    <rPh sb="0" eb="1">
      <t>ダイ</t>
    </rPh>
    <rPh sb="2" eb="3">
      <t>カイ</t>
    </rPh>
    <phoneticPr fontId="3"/>
  </si>
  <si>
    <t>第３回</t>
    <rPh sb="0" eb="1">
      <t>ダイ</t>
    </rPh>
    <rPh sb="1" eb="3">
      <t>イッカイ</t>
    </rPh>
    <phoneticPr fontId="3"/>
  </si>
  <si>
    <t>第４回</t>
    <rPh sb="0" eb="1">
      <t>ダイ</t>
    </rPh>
    <rPh sb="2" eb="3">
      <t>カイ</t>
    </rPh>
    <phoneticPr fontId="3"/>
  </si>
  <si>
    <t>第５回</t>
    <rPh sb="0" eb="1">
      <t>ダイ</t>
    </rPh>
    <rPh sb="1" eb="3">
      <t>イッカイ</t>
    </rPh>
    <phoneticPr fontId="3"/>
  </si>
  <si>
    <t>第６回</t>
    <rPh sb="0" eb="1">
      <t>ダイ</t>
    </rPh>
    <rPh sb="2" eb="3">
      <t>カイ</t>
    </rPh>
    <phoneticPr fontId="3"/>
  </si>
  <si>
    <t>第７回</t>
    <rPh sb="0" eb="1">
      <t>ダイ</t>
    </rPh>
    <rPh sb="1" eb="3">
      <t>イッカイ</t>
    </rPh>
    <phoneticPr fontId="3"/>
  </si>
  <si>
    <t>第８回</t>
    <rPh sb="0" eb="1">
      <t>ダイ</t>
    </rPh>
    <rPh sb="2" eb="3">
      <t>カイ</t>
    </rPh>
    <phoneticPr fontId="3"/>
  </si>
  <si>
    <t>第９回</t>
    <rPh sb="0" eb="1">
      <t>ダイ</t>
    </rPh>
    <rPh sb="1" eb="3">
      <t>イッカイ</t>
    </rPh>
    <phoneticPr fontId="3"/>
  </si>
  <si>
    <t>R3年９月初回</t>
    <rPh sb="2" eb="3">
      <t>ネン</t>
    </rPh>
    <rPh sb="4" eb="7">
      <t>ガツショカイ</t>
    </rPh>
    <phoneticPr fontId="3"/>
  </si>
  <si>
    <t>R4年３月初回</t>
    <rPh sb="2" eb="3">
      <t>ネン</t>
    </rPh>
    <rPh sb="4" eb="5">
      <t>ガツ</t>
    </rPh>
    <rPh sb="5" eb="7">
      <t>ショカイ</t>
    </rPh>
    <phoneticPr fontId="3"/>
  </si>
  <si>
    <t>第1-1回</t>
    <rPh sb="0" eb="1">
      <t>ダイ</t>
    </rPh>
    <rPh sb="4" eb="5">
      <t>カイ</t>
    </rPh>
    <phoneticPr fontId="3"/>
  </si>
  <si>
    <t>第1-2回</t>
    <rPh sb="0" eb="1">
      <t>ダイ</t>
    </rPh>
    <rPh sb="4" eb="5">
      <t>カイ</t>
    </rPh>
    <phoneticPr fontId="3"/>
  </si>
  <si>
    <t>利子補給金交付予定年月日
補給金額</t>
    <rPh sb="0" eb="12">
      <t>リシホキュウキンコウフヨテイネンガッピ</t>
    </rPh>
    <rPh sb="13" eb="17">
      <t>ホキュウキンガク</t>
    </rPh>
    <phoneticPr fontId="2"/>
  </si>
  <si>
    <t>合計</t>
    <rPh sb="0" eb="2">
      <t>ゴウケイ</t>
    </rPh>
    <phoneticPr fontId="2"/>
  </si>
  <si>
    <t>株式会社×××</t>
    <rPh sb="0" eb="4">
      <t>カ</t>
    </rPh>
    <phoneticPr fontId="2"/>
  </si>
  <si>
    <t>指定金融機関名：</t>
    <rPh sb="0" eb="7">
      <t>シテイキンユウキカンメイ</t>
    </rPh>
    <phoneticPr fontId="2"/>
  </si>
  <si>
    <t>利子補給金交付請求予定一覧表【別紙】</t>
    <rPh sb="0" eb="2">
      <t>リシ</t>
    </rPh>
    <rPh sb="2" eb="5">
      <t>ホキュウキン</t>
    </rPh>
    <rPh sb="5" eb="7">
      <t>コウフ</t>
    </rPh>
    <rPh sb="7" eb="9">
      <t>セイキュウ</t>
    </rPh>
    <rPh sb="9" eb="11">
      <t>ヨテイ</t>
    </rPh>
    <rPh sb="11" eb="13">
      <t>イチラン</t>
    </rPh>
    <rPh sb="13" eb="14">
      <t>ヒョウ</t>
    </rPh>
    <rPh sb="15" eb="17">
      <t>ベッシ</t>
    </rPh>
    <phoneticPr fontId="3"/>
  </si>
  <si>
    <r>
      <t xml:space="preserve">自
</t>
    </r>
    <r>
      <rPr>
        <sz val="8"/>
        <color theme="1"/>
        <rFont val="游ゴシック"/>
        <family val="3"/>
        <charset val="128"/>
        <scheme val="minor"/>
      </rPr>
      <t>（計算に含む/含まない）</t>
    </r>
    <rPh sb="0" eb="1">
      <t>ジ</t>
    </rPh>
    <rPh sb="3" eb="5">
      <t>ケイサン</t>
    </rPh>
    <rPh sb="6" eb="7">
      <t>フク</t>
    </rPh>
    <rPh sb="9" eb="10">
      <t>フク</t>
    </rPh>
    <phoneticPr fontId="3"/>
  </si>
  <si>
    <r>
      <t xml:space="preserve">至
</t>
    </r>
    <r>
      <rPr>
        <sz val="8"/>
        <color theme="1"/>
        <rFont val="游ゴシック"/>
        <family val="3"/>
        <charset val="128"/>
        <scheme val="minor"/>
      </rPr>
      <t>（計算に含む/含まない）</t>
    </r>
    <rPh sb="0" eb="1">
      <t>イタ</t>
    </rPh>
    <phoneticPr fontId="3"/>
  </si>
  <si>
    <t>第2-1回</t>
    <rPh sb="0" eb="1">
      <t>ダイ</t>
    </rPh>
    <rPh sb="4" eb="5">
      <t>カイ</t>
    </rPh>
    <phoneticPr fontId="3"/>
  </si>
  <si>
    <t>第2-2回</t>
    <rPh sb="0" eb="1">
      <t>ダイ</t>
    </rPh>
    <rPh sb="4" eb="5">
      <t>カイ</t>
    </rPh>
    <phoneticPr fontId="3"/>
  </si>
  <si>
    <t>第2-3回</t>
    <rPh sb="0" eb="1">
      <t>ダイ</t>
    </rPh>
    <rPh sb="4" eb="5">
      <t>カイ</t>
    </rPh>
    <phoneticPr fontId="3"/>
  </si>
  <si>
    <t>第2-4回</t>
    <rPh sb="0" eb="1">
      <t>ダイ</t>
    </rPh>
    <rPh sb="4" eb="5">
      <t>カイ</t>
    </rPh>
    <phoneticPr fontId="3"/>
  </si>
  <si>
    <t>第2-5回</t>
    <rPh sb="0" eb="1">
      <t>ダイ</t>
    </rPh>
    <rPh sb="4" eb="5">
      <t>カイ</t>
    </rPh>
    <phoneticPr fontId="3"/>
  </si>
  <si>
    <t>第2-6回</t>
    <rPh sb="0" eb="1">
      <t>ダイ</t>
    </rPh>
    <rPh sb="4" eb="5">
      <t>カイ</t>
    </rPh>
    <phoneticPr fontId="3"/>
  </si>
  <si>
    <t>第3-1回</t>
    <rPh sb="0" eb="1">
      <t>ダイ</t>
    </rPh>
    <rPh sb="4" eb="5">
      <t>カイ</t>
    </rPh>
    <phoneticPr fontId="3"/>
  </si>
  <si>
    <t>第3-2回</t>
    <rPh sb="0" eb="1">
      <t>ダイ</t>
    </rPh>
    <rPh sb="4" eb="5">
      <t>カイ</t>
    </rPh>
    <phoneticPr fontId="3"/>
  </si>
  <si>
    <t>第3-3回</t>
    <rPh sb="0" eb="1">
      <t>ダイ</t>
    </rPh>
    <rPh sb="4" eb="5">
      <t>カイ</t>
    </rPh>
    <phoneticPr fontId="3"/>
  </si>
  <si>
    <t>第3-4回</t>
    <rPh sb="0" eb="1">
      <t>ダイ</t>
    </rPh>
    <rPh sb="4" eb="5">
      <t>カイ</t>
    </rPh>
    <phoneticPr fontId="3"/>
  </si>
  <si>
    <t>第3-5回</t>
    <rPh sb="0" eb="1">
      <t>ダイ</t>
    </rPh>
    <rPh sb="4" eb="5">
      <t>カイ</t>
    </rPh>
    <phoneticPr fontId="3"/>
  </si>
  <si>
    <t>第3-6回</t>
    <rPh sb="0" eb="1">
      <t>ダイ</t>
    </rPh>
    <rPh sb="4" eb="5">
      <t>カイ</t>
    </rPh>
    <phoneticPr fontId="3"/>
  </si>
  <si>
    <t>第4-1回</t>
    <rPh sb="0" eb="1">
      <t>ダイ</t>
    </rPh>
    <rPh sb="4" eb="5">
      <t>カイ</t>
    </rPh>
    <phoneticPr fontId="3"/>
  </si>
  <si>
    <t>第4-2回</t>
    <rPh sb="0" eb="1">
      <t>ダイ</t>
    </rPh>
    <rPh sb="4" eb="5">
      <t>カイ</t>
    </rPh>
    <phoneticPr fontId="3"/>
  </si>
  <si>
    <t>第4-3回</t>
    <rPh sb="0" eb="1">
      <t>ダイ</t>
    </rPh>
    <rPh sb="4" eb="5">
      <t>カイ</t>
    </rPh>
    <phoneticPr fontId="3"/>
  </si>
  <si>
    <t>第4-4回</t>
    <rPh sb="0" eb="1">
      <t>ダイ</t>
    </rPh>
    <rPh sb="4" eb="5">
      <t>カイ</t>
    </rPh>
    <phoneticPr fontId="3"/>
  </si>
  <si>
    <t>第4-5回</t>
    <rPh sb="0" eb="1">
      <t>ダイ</t>
    </rPh>
    <rPh sb="4" eb="5">
      <t>カイ</t>
    </rPh>
    <phoneticPr fontId="3"/>
  </si>
  <si>
    <t>第4-6回</t>
    <rPh sb="0" eb="1">
      <t>ダイ</t>
    </rPh>
    <rPh sb="4" eb="5">
      <t>カイ</t>
    </rPh>
    <phoneticPr fontId="3"/>
  </si>
  <si>
    <t>第5-1回</t>
    <rPh sb="0" eb="1">
      <t>ダイ</t>
    </rPh>
    <rPh sb="4" eb="5">
      <t>カイ</t>
    </rPh>
    <phoneticPr fontId="3"/>
  </si>
  <si>
    <t>第5-2回</t>
    <rPh sb="0" eb="1">
      <t>ダイ</t>
    </rPh>
    <rPh sb="4" eb="5">
      <t>カイ</t>
    </rPh>
    <phoneticPr fontId="3"/>
  </si>
  <si>
    <t>第5-3回</t>
    <rPh sb="0" eb="1">
      <t>ダイ</t>
    </rPh>
    <rPh sb="4" eb="5">
      <t>カイ</t>
    </rPh>
    <phoneticPr fontId="3"/>
  </si>
  <si>
    <t>第5-4回</t>
    <rPh sb="0" eb="1">
      <t>ダイ</t>
    </rPh>
    <rPh sb="4" eb="5">
      <t>カイ</t>
    </rPh>
    <phoneticPr fontId="3"/>
  </si>
  <si>
    <t>第5-5回</t>
    <rPh sb="0" eb="1">
      <t>ダイ</t>
    </rPh>
    <rPh sb="4" eb="5">
      <t>カイ</t>
    </rPh>
    <phoneticPr fontId="3"/>
  </si>
  <si>
    <t>第5-6回</t>
    <rPh sb="0" eb="1">
      <t>ダイ</t>
    </rPh>
    <rPh sb="4" eb="5">
      <t>カイ</t>
    </rPh>
    <phoneticPr fontId="3"/>
  </si>
  <si>
    <t>第6-1回</t>
    <rPh sb="0" eb="1">
      <t>ダイ</t>
    </rPh>
    <rPh sb="4" eb="5">
      <t>カイ</t>
    </rPh>
    <phoneticPr fontId="3"/>
  </si>
  <si>
    <t>第6-2回</t>
    <rPh sb="0" eb="1">
      <t>ダイ</t>
    </rPh>
    <rPh sb="4" eb="5">
      <t>カイ</t>
    </rPh>
    <phoneticPr fontId="3"/>
  </si>
  <si>
    <t>第6-3回</t>
    <rPh sb="0" eb="1">
      <t>ダイ</t>
    </rPh>
    <rPh sb="4" eb="5">
      <t>カイ</t>
    </rPh>
    <phoneticPr fontId="3"/>
  </si>
  <si>
    <t>第6-4回</t>
    <rPh sb="0" eb="1">
      <t>ダイ</t>
    </rPh>
    <rPh sb="4" eb="5">
      <t>カイ</t>
    </rPh>
    <phoneticPr fontId="3"/>
  </si>
  <si>
    <t>第6-5回</t>
    <rPh sb="0" eb="1">
      <t>ダイ</t>
    </rPh>
    <rPh sb="4" eb="5">
      <t>カイ</t>
    </rPh>
    <phoneticPr fontId="3"/>
  </si>
  <si>
    <t>第6-6回</t>
    <rPh sb="0" eb="1">
      <t>ダイ</t>
    </rPh>
    <rPh sb="4" eb="5">
      <t>カイ</t>
    </rPh>
    <phoneticPr fontId="3"/>
  </si>
  <si>
    <t>第7-1回</t>
    <rPh sb="0" eb="1">
      <t>ダイ</t>
    </rPh>
    <rPh sb="4" eb="5">
      <t>カイ</t>
    </rPh>
    <phoneticPr fontId="3"/>
  </si>
  <si>
    <t>第7-2回</t>
    <rPh sb="0" eb="1">
      <t>ダイ</t>
    </rPh>
    <rPh sb="4" eb="5">
      <t>カイ</t>
    </rPh>
    <phoneticPr fontId="3"/>
  </si>
  <si>
    <t>第7-3回</t>
    <rPh sb="0" eb="1">
      <t>ダイ</t>
    </rPh>
    <rPh sb="4" eb="5">
      <t>カイ</t>
    </rPh>
    <phoneticPr fontId="3"/>
  </si>
  <si>
    <t>第7-4回</t>
    <rPh sb="0" eb="1">
      <t>ダイ</t>
    </rPh>
    <rPh sb="4" eb="5">
      <t>カイ</t>
    </rPh>
    <phoneticPr fontId="3"/>
  </si>
  <si>
    <t>第7-5回</t>
    <rPh sb="0" eb="1">
      <t>ダイ</t>
    </rPh>
    <rPh sb="4" eb="5">
      <t>カイ</t>
    </rPh>
    <phoneticPr fontId="3"/>
  </si>
  <si>
    <t>株式会社□□</t>
    <rPh sb="0" eb="4">
      <t>カ</t>
    </rPh>
    <phoneticPr fontId="2"/>
  </si>
  <si>
    <t>(様式第１別紙２）</t>
    <rPh sb="1" eb="3">
      <t>ヨウシキ</t>
    </rPh>
    <rPh sb="3" eb="4">
      <t>ダイ</t>
    </rPh>
    <rPh sb="5" eb="7">
      <t>ベッシ</t>
    </rPh>
    <phoneticPr fontId="2"/>
  </si>
  <si>
    <t>第1回 令和5年9月11日</t>
    <rPh sb="0" eb="1">
      <t>ダイ</t>
    </rPh>
    <rPh sb="2" eb="3">
      <t>カイ</t>
    </rPh>
    <rPh sb="4" eb="6">
      <t>レイワ</t>
    </rPh>
    <rPh sb="7" eb="8">
      <t>ネン</t>
    </rPh>
    <rPh sb="9" eb="10">
      <t>ガツ</t>
    </rPh>
    <rPh sb="12" eb="13">
      <t>ニチ</t>
    </rPh>
    <phoneticPr fontId="2"/>
  </si>
  <si>
    <t>第2回 令和6年3月11日</t>
    <rPh sb="0" eb="1">
      <t>ダイ</t>
    </rPh>
    <rPh sb="2" eb="3">
      <t>カイ</t>
    </rPh>
    <rPh sb="4" eb="6">
      <t>レイワ</t>
    </rPh>
    <rPh sb="7" eb="8">
      <t>ネン</t>
    </rPh>
    <rPh sb="9" eb="10">
      <t>ガツ</t>
    </rPh>
    <rPh sb="12" eb="13">
      <t>ニチ</t>
    </rPh>
    <phoneticPr fontId="2"/>
  </si>
  <si>
    <t>第3回 令和6年9月10日</t>
    <rPh sb="0" eb="1">
      <t>ダイ</t>
    </rPh>
    <rPh sb="2" eb="3">
      <t>カイ</t>
    </rPh>
    <rPh sb="4" eb="6">
      <t>レイワ</t>
    </rPh>
    <rPh sb="7" eb="8">
      <t>ネン</t>
    </rPh>
    <rPh sb="9" eb="10">
      <t>ガツ</t>
    </rPh>
    <rPh sb="12" eb="13">
      <t>ニチ</t>
    </rPh>
    <phoneticPr fontId="2"/>
  </si>
  <si>
    <t>第4回 令和7年3月10日</t>
    <rPh sb="0" eb="1">
      <t>ダイ</t>
    </rPh>
    <rPh sb="2" eb="3">
      <t>カイ</t>
    </rPh>
    <rPh sb="4" eb="6">
      <t>レイワ</t>
    </rPh>
    <rPh sb="7" eb="8">
      <t>ネン</t>
    </rPh>
    <rPh sb="9" eb="10">
      <t>ガツ</t>
    </rPh>
    <rPh sb="12" eb="13">
      <t>ニチ</t>
    </rPh>
    <phoneticPr fontId="2"/>
  </si>
  <si>
    <t>第5回 令和7年9月10日</t>
    <rPh sb="0" eb="1">
      <t>ダイ</t>
    </rPh>
    <rPh sb="2" eb="3">
      <t>カイ</t>
    </rPh>
    <rPh sb="4" eb="6">
      <t>レイワ</t>
    </rPh>
    <rPh sb="7" eb="8">
      <t>ネン</t>
    </rPh>
    <rPh sb="9" eb="10">
      <t>ガツ</t>
    </rPh>
    <rPh sb="12" eb="13">
      <t>ニチ</t>
    </rPh>
    <phoneticPr fontId="2"/>
  </si>
  <si>
    <t>第6回 令和8年3月10日</t>
    <rPh sb="0" eb="1">
      <t>ダイ</t>
    </rPh>
    <rPh sb="2" eb="3">
      <t>カイ</t>
    </rPh>
    <rPh sb="4" eb="6">
      <t>レイワ</t>
    </rPh>
    <rPh sb="7" eb="8">
      <t>ネン</t>
    </rPh>
    <rPh sb="9" eb="10">
      <t>ガツ</t>
    </rPh>
    <rPh sb="12" eb="13">
      <t>ニチ</t>
    </rPh>
    <phoneticPr fontId="2"/>
  </si>
  <si>
    <t>第7回 令和8年9月10日</t>
    <rPh sb="0" eb="1">
      <t>ダイ</t>
    </rPh>
    <rPh sb="2" eb="3">
      <t>カイ</t>
    </rPh>
    <rPh sb="4" eb="6">
      <t>レイワ</t>
    </rPh>
    <rPh sb="7" eb="8">
      <t>ネン</t>
    </rPh>
    <rPh sb="9" eb="10">
      <t>ガツ</t>
    </rPh>
    <rPh sb="12" eb="13">
      <t>ニチ</t>
    </rPh>
    <phoneticPr fontId="2"/>
  </si>
  <si>
    <t>第1回 令和〇年〇月〇日</t>
    <rPh sb="0" eb="1">
      <t>ダイ</t>
    </rPh>
    <rPh sb="2" eb="3">
      <t>カイ</t>
    </rPh>
    <rPh sb="4" eb="6">
      <t>レイワ</t>
    </rPh>
    <rPh sb="7" eb="8">
      <t>ネン</t>
    </rPh>
    <rPh sb="9" eb="10">
      <t>ガツ</t>
    </rPh>
    <rPh sb="11" eb="12">
      <t>ニチ</t>
    </rPh>
    <phoneticPr fontId="2"/>
  </si>
  <si>
    <t>第2回 令和〇年〇月〇日</t>
    <rPh sb="0" eb="1">
      <t>ダイ</t>
    </rPh>
    <rPh sb="2" eb="3">
      <t>カイ</t>
    </rPh>
    <phoneticPr fontId="2"/>
  </si>
  <si>
    <t>第3回 令和〇年〇月〇日</t>
    <rPh sb="0" eb="1">
      <t>ダイ</t>
    </rPh>
    <rPh sb="2" eb="3">
      <t>カイ</t>
    </rPh>
    <phoneticPr fontId="2"/>
  </si>
  <si>
    <t>第4回 令和〇年〇月〇日</t>
    <rPh sb="0" eb="1">
      <t>ダイ</t>
    </rPh>
    <rPh sb="2" eb="3">
      <t>カイ</t>
    </rPh>
    <phoneticPr fontId="2"/>
  </si>
  <si>
    <t>第5回 令和〇年〇月〇日</t>
    <rPh sb="0" eb="1">
      <t>ダイ</t>
    </rPh>
    <rPh sb="2" eb="3">
      <t>カイ</t>
    </rPh>
    <phoneticPr fontId="2"/>
  </si>
  <si>
    <t>第6回 令和〇年〇月〇日</t>
    <rPh sb="0" eb="1">
      <t>ダイ</t>
    </rPh>
    <rPh sb="2" eb="3">
      <t>カイ</t>
    </rPh>
    <phoneticPr fontId="2"/>
  </si>
  <si>
    <t>第7回 令和〇年〇月〇日</t>
    <rPh sb="0" eb="1">
      <t>ダイ</t>
    </rPh>
    <rPh sb="2" eb="3">
      <t>カイ</t>
    </rPh>
    <phoneticPr fontId="2"/>
  </si>
  <si>
    <t>利子補給の対象となる
融資契約金額</t>
    <rPh sb="0" eb="2">
      <t>リシ</t>
    </rPh>
    <rPh sb="2" eb="4">
      <t>ホキュウ</t>
    </rPh>
    <rPh sb="5" eb="7">
      <t>タイショウ</t>
    </rPh>
    <rPh sb="11" eb="13">
      <t>ユウシ</t>
    </rPh>
    <rPh sb="13" eb="15">
      <t>ケイヤク</t>
    </rPh>
    <rPh sb="15" eb="16">
      <t>キン</t>
    </rPh>
    <rPh sb="16" eb="17">
      <t>ガク</t>
    </rPh>
    <phoneticPr fontId="3"/>
  </si>
  <si>
    <t>利子補給の対象となる
一回あたりの返済額</t>
    <rPh sb="11" eb="13">
      <t>イッカイ</t>
    </rPh>
    <rPh sb="17" eb="19">
      <t>ヘンサイ</t>
    </rPh>
    <rPh sb="19" eb="20">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</si>
</sst>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aaa\)"/>
    <numFmt numFmtId="177" formatCode="0.000%"/>
    <numFmt numFmtId="178" formatCode="&quot;金&quot;#,##0&quot;円&quot;"/>
    <numFmt numFmtId="179" formatCode="#,##0&quot;円&quot;"/>
    <numFmt numFmtId="180" formatCode="0_);[Red]\(0\)&quot;日&quot;&quot;間&quot;"/>
    <numFmt numFmtId="181" formatCode="0_);[Red]\(0\)"/>
  </numFmts>
  <fonts count="10" x14ac:knownFonts="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6"/>
      <name val="ＭＳ Ｐゴシック"/>
      <family val="3"/>
      <charset val="128"/>
    </font>
    <font>
      <sz val="11"/>
      <color rgb="FFFF0000"/>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sz val="8"/>
      <color theme="1"/>
      <name val="游ゴシック"/>
      <family val="3"/>
      <charset val="128"/>
      <scheme val="minor"/>
    </font>
    <font>
      <sz val="11"/>
      <color rgb="FFFF0000"/>
      <name val="游ゴシック"/>
      <family val="2"/>
      <charset val="128"/>
      <scheme val="minor"/>
    </font>
  </fonts>
  <fills count="8">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s>
  <cellStyleXfs count="1">
    <xf numFmtId="0" fontId="0" fillId="0" borderId="0">
      <alignment vertical="center"/>
    </xf>
  </cellStyleXfs>
  <cellXfs count="95">
    <xf numFmtId="0" fontId="0" fillId="0" borderId="0" xfId="0">
      <alignment vertical="center"/>
    </xf>
    <xf numFmtId="0" fontId="4" fillId="0" borderId="0" xfId="0" applyFo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180" fontId="0" fillId="0" borderId="17" xfId="0" applyNumberFormat="1" applyBorder="1">
      <alignment vertical="center"/>
    </xf>
    <xf numFmtId="176" fontId="6" fillId="0" borderId="18" xfId="0" applyNumberFormat="1" applyFont="1" applyBorder="1">
      <alignment vertical="center"/>
    </xf>
    <xf numFmtId="177" fontId="0" fillId="0" borderId="5" xfId="0" applyNumberFormat="1" applyBorder="1">
      <alignment vertical="center"/>
    </xf>
    <xf numFmtId="179" fontId="0" fillId="0" borderId="5" xfId="0" applyNumberFormat="1" applyBorder="1">
      <alignment vertical="center"/>
    </xf>
    <xf numFmtId="179" fontId="0" fillId="0" borderId="6" xfId="0" applyNumberFormat="1" applyBorder="1">
      <alignment vertical="center"/>
    </xf>
    <xf numFmtId="179" fontId="0" fillId="0" borderId="20" xfId="0" applyNumberFormat="1" applyBorder="1">
      <alignment vertical="center"/>
    </xf>
    <xf numFmtId="176" fontId="6" fillId="0" borderId="0" xfId="0" applyNumberFormat="1" applyFont="1" applyProtection="1">
      <alignment vertical="center"/>
      <protection locked="0"/>
    </xf>
    <xf numFmtId="179" fontId="0" fillId="0" borderId="0" xfId="0" applyNumberFormat="1">
      <alignment vertical="center"/>
    </xf>
    <xf numFmtId="176" fontId="6" fillId="0" borderId="0" xfId="0" applyNumberFormat="1" applyFont="1">
      <alignment vertical="center"/>
    </xf>
    <xf numFmtId="181" fontId="0" fillId="0" borderId="21" xfId="0" applyNumberFormat="1" applyBorder="1" applyAlignment="1">
      <alignment horizontal="center" vertical="center"/>
    </xf>
    <xf numFmtId="177" fontId="0" fillId="0" borderId="22" xfId="0" applyNumberFormat="1" applyBorder="1">
      <alignment vertical="center"/>
    </xf>
    <xf numFmtId="179" fontId="0" fillId="0" borderId="23" xfId="0" applyNumberFormat="1" applyBorder="1">
      <alignment vertical="center"/>
    </xf>
    <xf numFmtId="177" fontId="0" fillId="0" borderId="24" xfId="0" applyNumberFormat="1" applyBorder="1">
      <alignment vertical="center"/>
    </xf>
    <xf numFmtId="179" fontId="0" fillId="0" borderId="25" xfId="0" applyNumberFormat="1" applyBorder="1">
      <alignment vertical="center"/>
    </xf>
    <xf numFmtId="176" fontId="7" fillId="0" borderId="0" xfId="0" applyNumberFormat="1" applyFont="1">
      <alignment vertical="center"/>
    </xf>
    <xf numFmtId="0" fontId="8" fillId="0" borderId="0" xfId="0" applyFont="1">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6" fontId="6" fillId="4" borderId="5" xfId="0" applyNumberFormat="1" applyFont="1" applyFill="1" applyBorder="1" applyProtection="1">
      <alignment vertical="center"/>
      <protection locked="0"/>
    </xf>
    <xf numFmtId="176" fontId="6" fillId="4" borderId="18" xfId="0" applyNumberFormat="1" applyFont="1" applyFill="1" applyBorder="1" applyProtection="1">
      <alignment vertical="center"/>
      <protection locked="0"/>
    </xf>
    <xf numFmtId="179" fontId="0" fillId="0" borderId="18" xfId="0" applyNumberFormat="1" applyBorder="1">
      <alignment vertical="center"/>
    </xf>
    <xf numFmtId="0" fontId="0" fillId="0" borderId="16" xfId="0" applyBorder="1" applyAlignment="1">
      <alignment horizontal="center" vertical="center"/>
    </xf>
    <xf numFmtId="177" fontId="0" fillId="0" borderId="18" xfId="0" applyNumberFormat="1" applyBorder="1">
      <alignment vertical="center"/>
    </xf>
    <xf numFmtId="179" fontId="0" fillId="0" borderId="19" xfId="0" applyNumberFormat="1" applyBorder="1">
      <alignment vertical="center"/>
    </xf>
    <xf numFmtId="179" fontId="0" fillId="0" borderId="8" xfId="0" applyNumberFormat="1" applyBorder="1">
      <alignment vertical="center"/>
    </xf>
    <xf numFmtId="176" fontId="6" fillId="0" borderId="8" xfId="0" applyNumberFormat="1" applyFont="1" applyBorder="1">
      <alignment vertical="center"/>
    </xf>
    <xf numFmtId="176" fontId="6" fillId="4" borderId="8" xfId="0" applyNumberFormat="1" applyFont="1" applyFill="1" applyBorder="1" applyProtection="1">
      <alignment vertical="center"/>
      <protection locked="0"/>
    </xf>
    <xf numFmtId="180" fontId="0" fillId="0" borderId="29" xfId="0" applyNumberFormat="1" applyBorder="1">
      <alignment vertical="center"/>
    </xf>
    <xf numFmtId="177" fontId="0" fillId="0" borderId="8" xfId="0" applyNumberFormat="1" applyBorder="1">
      <alignment vertical="center"/>
    </xf>
    <xf numFmtId="179" fontId="0" fillId="0" borderId="9" xfId="0" applyNumberFormat="1" applyBorder="1">
      <alignment vertical="center"/>
    </xf>
    <xf numFmtId="179" fontId="0" fillId="3" borderId="26" xfId="0" applyNumberFormat="1" applyFill="1" applyBorder="1">
      <alignment vertical="center"/>
    </xf>
    <xf numFmtId="176" fontId="6" fillId="4" borderId="28" xfId="0" applyNumberFormat="1" applyFont="1" applyFill="1" applyBorder="1" applyProtection="1">
      <alignment vertical="center"/>
      <protection locked="0"/>
    </xf>
    <xf numFmtId="176" fontId="6" fillId="4" borderId="27" xfId="0" applyNumberFormat="1" applyFont="1" applyFill="1" applyBorder="1" applyProtection="1">
      <alignment vertical="center"/>
      <protection locked="0"/>
    </xf>
    <xf numFmtId="176" fontId="6" fillId="4" borderId="30" xfId="0" applyNumberFormat="1" applyFont="1" applyFill="1" applyBorder="1" applyProtection="1">
      <alignment vertical="center"/>
      <protection locked="0"/>
    </xf>
    <xf numFmtId="0" fontId="0" fillId="2" borderId="26" xfId="0" applyFill="1" applyBorder="1">
      <alignment vertical="center"/>
    </xf>
    <xf numFmtId="176" fontId="6" fillId="0" borderId="5" xfId="0" applyNumberFormat="1" applyFont="1" applyBorder="1">
      <alignment vertical="center"/>
    </xf>
    <xf numFmtId="180" fontId="0" fillId="0" borderId="5" xfId="0" applyNumberFormat="1" applyBorder="1">
      <alignment vertical="center"/>
    </xf>
    <xf numFmtId="179" fontId="0" fillId="0" borderId="30" xfId="0" applyNumberFormat="1" applyBorder="1">
      <alignment vertical="center"/>
    </xf>
    <xf numFmtId="180" fontId="0" fillId="0" borderId="18" xfId="0" applyNumberFormat="1" applyBorder="1">
      <alignment vertical="center"/>
    </xf>
    <xf numFmtId="180" fontId="0" fillId="0" borderId="8" xfId="0" applyNumberFormat="1" applyBorder="1">
      <alignment vertical="center"/>
    </xf>
    <xf numFmtId="0" fontId="1" fillId="5" borderId="31" xfId="0" applyFont="1" applyFill="1" applyBorder="1" applyAlignment="1">
      <alignment horizontal="center" vertical="center"/>
    </xf>
    <xf numFmtId="0" fontId="1" fillId="6" borderId="31" xfId="0" applyFont="1" applyFill="1" applyBorder="1" applyAlignment="1">
      <alignment horizontal="center" vertical="center"/>
    </xf>
    <xf numFmtId="0" fontId="6" fillId="0" borderId="14" xfId="0" applyFont="1" applyBorder="1" applyAlignment="1">
      <alignment horizontal="center" vertical="center" wrapText="1"/>
    </xf>
    <xf numFmtId="0" fontId="0" fillId="0" borderId="32" xfId="0" applyBorder="1" applyAlignment="1">
      <alignment horizontal="center" vertical="center"/>
    </xf>
    <xf numFmtId="179" fontId="0" fillId="0" borderId="33" xfId="0" applyNumberFormat="1" applyBorder="1">
      <alignment vertical="center"/>
    </xf>
    <xf numFmtId="176" fontId="6" fillId="0" borderId="33" xfId="0" applyNumberFormat="1" applyFont="1" applyBorder="1">
      <alignment vertical="center"/>
    </xf>
    <xf numFmtId="176" fontId="6" fillId="4" borderId="33" xfId="0" applyNumberFormat="1" applyFont="1" applyFill="1" applyBorder="1" applyProtection="1">
      <alignment vertical="center"/>
      <protection locked="0"/>
    </xf>
    <xf numFmtId="180" fontId="0" fillId="0" borderId="34" xfId="0" applyNumberFormat="1" applyBorder="1">
      <alignment vertical="center"/>
    </xf>
    <xf numFmtId="177" fontId="0" fillId="0" borderId="33" xfId="0" applyNumberFormat="1" applyBorder="1">
      <alignment vertical="center"/>
    </xf>
    <xf numFmtId="179" fontId="0" fillId="0" borderId="35" xfId="0" applyNumberFormat="1" applyBorder="1">
      <alignment vertical="center"/>
    </xf>
    <xf numFmtId="0" fontId="0" fillId="0" borderId="36" xfId="0" applyBorder="1" applyAlignment="1">
      <alignment horizontal="center" vertical="center"/>
    </xf>
    <xf numFmtId="180" fontId="0" fillId="0" borderId="33" xfId="0" applyNumberFormat="1" applyBorder="1">
      <alignment vertical="center"/>
    </xf>
    <xf numFmtId="176" fontId="6" fillId="7" borderId="5" xfId="0" applyNumberFormat="1" applyFont="1" applyFill="1" applyBorder="1" applyProtection="1">
      <alignment vertical="center"/>
      <protection locked="0"/>
    </xf>
    <xf numFmtId="176" fontId="6" fillId="7" borderId="18" xfId="0" applyNumberFormat="1" applyFont="1" applyFill="1" applyBorder="1" applyProtection="1">
      <alignment vertical="center"/>
      <protection locked="0"/>
    </xf>
    <xf numFmtId="176" fontId="6" fillId="7" borderId="8" xfId="0" applyNumberFormat="1" applyFont="1" applyFill="1" applyBorder="1" applyProtection="1">
      <alignment vertical="center"/>
      <protection locked="0"/>
    </xf>
    <xf numFmtId="176" fontId="6" fillId="7" borderId="37" xfId="0" applyNumberFormat="1" applyFont="1" applyFill="1" applyBorder="1" applyProtection="1">
      <alignment vertical="center"/>
      <protection locked="0"/>
    </xf>
    <xf numFmtId="180" fontId="0" fillId="0" borderId="20" xfId="0" applyNumberFormat="1" applyBorder="1">
      <alignment vertical="center"/>
    </xf>
    <xf numFmtId="176" fontId="6" fillId="4" borderId="37" xfId="0" applyNumberFormat="1" applyFont="1" applyFill="1" applyBorder="1" applyProtection="1">
      <alignment vertical="center"/>
      <protection locked="0"/>
    </xf>
    <xf numFmtId="0" fontId="9" fillId="0" borderId="16" xfId="0" applyFont="1" applyBorder="1" applyAlignment="1">
      <alignment horizontal="center" vertical="center"/>
    </xf>
    <xf numFmtId="179" fontId="0" fillId="0" borderId="38" xfId="0" applyNumberFormat="1" applyBorder="1">
      <alignment vertical="center"/>
    </xf>
    <xf numFmtId="0" fontId="1" fillId="0" borderId="0" xfId="0" applyFont="1">
      <alignment vertical="center"/>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0" borderId="10" xfId="0" applyBorder="1" applyAlignment="1">
      <alignment horizontal="left" vertical="center"/>
    </xf>
    <xf numFmtId="176" fontId="0" fillId="4" borderId="5" xfId="0" applyNumberFormat="1" applyFill="1" applyBorder="1" applyAlignment="1" applyProtection="1">
      <alignment horizontal="center" vertical="center"/>
      <protection locked="0"/>
    </xf>
    <xf numFmtId="176" fontId="0" fillId="4" borderId="6" xfId="0" applyNumberFormat="1" applyFill="1"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177" fontId="0" fillId="4" borderId="5" xfId="0" applyNumberFormat="1" applyFill="1" applyBorder="1" applyAlignment="1" applyProtection="1">
      <alignment horizontal="center" vertical="center"/>
      <protection locked="0"/>
    </xf>
    <xf numFmtId="177" fontId="0" fillId="4" borderId="6" xfId="0" applyNumberFormat="1" applyFill="1" applyBorder="1" applyAlignment="1" applyProtection="1">
      <alignment horizontal="center" vertical="center"/>
      <protection locked="0"/>
    </xf>
    <xf numFmtId="178" fontId="0" fillId="4" borderId="5" xfId="0" applyNumberFormat="1" applyFill="1" applyBorder="1" applyAlignment="1" applyProtection="1">
      <alignment horizontal="center" vertical="center"/>
      <protection locked="0"/>
    </xf>
    <xf numFmtId="178" fontId="0" fillId="4" borderId="6" xfId="0" applyNumberFormat="1" applyFill="1" applyBorder="1" applyAlignment="1" applyProtection="1">
      <alignment horizontal="center" vertical="center"/>
      <protection locked="0"/>
    </xf>
    <xf numFmtId="179" fontId="5" fillId="4" borderId="8" xfId="0" applyNumberFormat="1" applyFont="1" applyFill="1" applyBorder="1" applyAlignment="1" applyProtection="1">
      <alignment horizontal="center" vertical="center"/>
      <protection locked="0"/>
    </xf>
    <xf numFmtId="179" fontId="5" fillId="4" borderId="9" xfId="0" applyNumberFormat="1" applyFont="1" applyFill="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5" xfId="0" applyFont="1" applyBorder="1" applyAlignment="1">
      <alignment horizontal="center" vertical="center" wrapText="1"/>
    </xf>
    <xf numFmtId="0" fontId="0" fillId="0" borderId="31" xfId="0" applyBorder="1" applyAlignment="1">
      <alignment horizontal="center" vertical="center" wrapText="1"/>
    </xf>
    <xf numFmtId="0" fontId="0" fillId="0" borderId="30" xfId="0"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219074</xdr:colOff>
      <xdr:row>52</xdr:row>
      <xdr:rowOff>57150</xdr:rowOff>
    </xdr:from>
    <xdr:to>
      <xdr:col>1</xdr:col>
      <xdr:colOff>438149</xdr:colOff>
      <xdr:row>53</xdr:row>
      <xdr:rowOff>114300</xdr:rowOff>
    </xdr:to>
    <xdr:sp macro="" textlink="">
      <xdr:nvSpPr>
        <xdr:cNvPr id="2" name="上矢印 2">
          <a:extLst>
            <a:ext uri="{FF2B5EF4-FFF2-40B4-BE49-F238E27FC236}">
              <a16:creationId xmlns:a16="http://schemas.microsoft.com/office/drawing/2014/main" id="{5416F4B6-8C74-4D2C-B3FF-99E95CDAA87E}"/>
            </a:ext>
          </a:extLst>
        </xdr:cNvPr>
        <xdr:cNvSpPr/>
      </xdr:nvSpPr>
      <xdr:spPr>
        <a:xfrm>
          <a:off x="889634" y="12382500"/>
          <a:ext cx="219075" cy="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120015</xdr:colOff>
      <xdr:row>0</xdr:row>
      <xdr:rowOff>228600</xdr:rowOff>
    </xdr:from>
    <xdr:to>
      <xdr:col>10</xdr:col>
      <xdr:colOff>1042035</xdr:colOff>
      <xdr:row>8</xdr:row>
      <xdr:rowOff>198120</xdr:rowOff>
    </xdr:to>
    <xdr:sp macro="" textlink="">
      <xdr:nvSpPr>
        <xdr:cNvPr id="3" name="吹き出し: 折線 2">
          <a:extLst>
            <a:ext uri="{FF2B5EF4-FFF2-40B4-BE49-F238E27FC236}">
              <a16:creationId xmlns:a16="http://schemas.microsoft.com/office/drawing/2014/main" id="{675D0C51-F779-4BA8-B802-50709B969E3B}"/>
            </a:ext>
          </a:extLst>
        </xdr:cNvPr>
        <xdr:cNvSpPr/>
      </xdr:nvSpPr>
      <xdr:spPr>
        <a:xfrm>
          <a:off x="6558915" y="228600"/>
          <a:ext cx="6741795" cy="1893570"/>
        </a:xfrm>
        <a:prstGeom prst="borderCallout2">
          <a:avLst>
            <a:gd name="adj1" fmla="val 17170"/>
            <a:gd name="adj2" fmla="val 802"/>
            <a:gd name="adj3" fmla="val 18340"/>
            <a:gd name="adj4" fmla="val -1946"/>
            <a:gd name="adj5" fmla="val 36354"/>
            <a:gd name="adj6" fmla="val -9732"/>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ysClr val="windowText" lastClr="000000"/>
              </a:solidFill>
              <a:effectLst/>
              <a:latin typeface="+mn-lt"/>
              <a:ea typeface="+mn-ea"/>
              <a:cs typeface="+mn-cs"/>
            </a:rPr>
            <a:t>①融資先事業者名を入力</a:t>
          </a:r>
          <a:r>
            <a:rPr kumimoji="1" lang="ja-JP" altLang="en-US" sz="1100">
              <a:solidFill>
                <a:sysClr val="windowText" lastClr="000000"/>
              </a:solidFill>
              <a:effectLst/>
              <a:latin typeface="+mn-lt"/>
              <a:ea typeface="+mn-ea"/>
              <a:cs typeface="+mn-cs"/>
            </a:rPr>
            <a:t>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②融資開始日を入力</a:t>
          </a:r>
          <a:r>
            <a:rPr kumimoji="1" lang="ja-JP" altLang="en-US" sz="1100">
              <a:solidFill>
                <a:sysClr val="windowText" lastClr="000000"/>
              </a:solidFill>
              <a:effectLst/>
              <a:latin typeface="+mn-lt"/>
              <a:ea typeface="+mn-ea"/>
              <a:cs typeface="+mn-cs"/>
            </a:rPr>
            <a:t>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③利子補給対象期限を入力</a:t>
          </a:r>
          <a:r>
            <a:rPr kumimoji="1" lang="ja-JP" altLang="en-US" sz="1100">
              <a:solidFill>
                <a:sysClr val="windowText" lastClr="000000"/>
              </a:solidFill>
              <a:effectLst/>
              <a:latin typeface="+mn-lt"/>
              <a:ea typeface="+mn-ea"/>
              <a:cs typeface="+mn-cs"/>
            </a:rPr>
            <a:t>してください。</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利子補給対象期間は</a:t>
          </a:r>
          <a:r>
            <a:rPr kumimoji="1" lang="ja-JP" altLang="ja-JP" sz="1100" u="sng">
              <a:solidFill>
                <a:srgbClr val="FF0000"/>
              </a:solidFill>
              <a:effectLst/>
              <a:latin typeface="+mn-lt"/>
              <a:ea typeface="+mn-ea"/>
              <a:cs typeface="+mn-cs"/>
            </a:rPr>
            <a:t>最長で</a:t>
          </a:r>
          <a:r>
            <a:rPr kumimoji="1" lang="en-US" altLang="ja-JP" sz="1100" u="sng">
              <a:solidFill>
                <a:srgbClr val="FF0000"/>
              </a:solidFill>
              <a:effectLst/>
              <a:latin typeface="+mn-lt"/>
              <a:ea typeface="+mn-ea"/>
              <a:cs typeface="+mn-cs"/>
            </a:rPr>
            <a:t>3</a:t>
          </a:r>
          <a:r>
            <a:rPr kumimoji="1" lang="ja-JP" altLang="ja-JP" sz="1100" u="sng">
              <a:solidFill>
                <a:srgbClr val="FF0000"/>
              </a:solidFill>
              <a:effectLst/>
              <a:latin typeface="+mn-lt"/>
              <a:ea typeface="+mn-ea"/>
              <a:cs typeface="+mn-cs"/>
            </a:rPr>
            <a:t>年</a:t>
          </a:r>
          <a:r>
            <a:rPr kumimoji="1" lang="ja-JP" altLang="ja-JP" sz="1100">
              <a:solidFill>
                <a:sysClr val="windowText" lastClr="000000"/>
              </a:solidFill>
              <a:effectLst/>
              <a:latin typeface="+mn-lt"/>
              <a:ea typeface="+mn-ea"/>
              <a:cs typeface="+mn-cs"/>
            </a:rPr>
            <a:t>です</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④融資利率を入力</a:t>
          </a:r>
          <a:r>
            <a:rPr kumimoji="1" lang="ja-JP" altLang="en-US" sz="1100">
              <a:solidFill>
                <a:sysClr val="windowText" lastClr="000000"/>
              </a:solidFill>
              <a:effectLst/>
              <a:latin typeface="+mn-lt"/>
              <a:ea typeface="+mn-ea"/>
              <a:cs typeface="+mn-cs"/>
            </a:rPr>
            <a:t>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⑤</a:t>
          </a:r>
          <a:r>
            <a:rPr kumimoji="1" lang="ja-JP" altLang="ja-JP" sz="1100" u="sng">
              <a:solidFill>
                <a:srgbClr val="FF0000"/>
              </a:solidFill>
              <a:effectLst/>
              <a:latin typeface="+mn-lt"/>
              <a:ea typeface="+mn-ea"/>
              <a:cs typeface="+mn-cs"/>
            </a:rPr>
            <a:t>利子補給の対象となる融資契約金額</a:t>
          </a:r>
          <a:r>
            <a:rPr kumimoji="1" lang="ja-JP" altLang="ja-JP" sz="1100">
              <a:solidFill>
                <a:sysClr val="windowText" lastClr="000000"/>
              </a:solidFill>
              <a:effectLst/>
              <a:latin typeface="+mn-lt"/>
              <a:ea typeface="+mn-ea"/>
              <a:cs typeface="+mn-cs"/>
            </a:rPr>
            <a:t>を入力</a:t>
          </a:r>
          <a:r>
            <a:rPr kumimoji="1" lang="ja-JP" altLang="en-US" sz="1100">
              <a:solidFill>
                <a:sysClr val="windowText" lastClr="000000"/>
              </a:solidFill>
              <a:effectLst/>
              <a:latin typeface="+mn-lt"/>
              <a:ea typeface="+mn-ea"/>
              <a:cs typeface="+mn-cs"/>
            </a:rPr>
            <a:t>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⑥据置期間がある場合は、元本支払いの開始日を入力</a:t>
          </a:r>
          <a:r>
            <a:rPr kumimoji="1" lang="ja-JP" altLang="en-US" sz="1100">
              <a:solidFill>
                <a:sysClr val="windowText" lastClr="000000"/>
              </a:solidFill>
              <a:effectLst/>
              <a:latin typeface="+mn-lt"/>
              <a:ea typeface="+mn-ea"/>
              <a:cs typeface="+mn-cs"/>
            </a:rPr>
            <a:t>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⑦</a:t>
          </a:r>
          <a:r>
            <a:rPr kumimoji="1" lang="ja-JP" altLang="ja-JP" sz="1100" u="sng">
              <a:solidFill>
                <a:srgbClr val="FF0000"/>
              </a:solidFill>
              <a:effectLst/>
              <a:latin typeface="+mn-lt"/>
              <a:ea typeface="+mn-ea"/>
              <a:cs typeface="+mn-cs"/>
            </a:rPr>
            <a:t>利子補給の対象となる１回あたりの返済額</a:t>
          </a:r>
          <a:r>
            <a:rPr kumimoji="1" lang="ja-JP" altLang="ja-JP" sz="1100">
              <a:solidFill>
                <a:sysClr val="windowText" lastClr="000000"/>
              </a:solidFill>
              <a:effectLst/>
              <a:latin typeface="+mn-lt"/>
              <a:ea typeface="+mn-ea"/>
              <a:cs typeface="+mn-cs"/>
            </a:rPr>
            <a:t>を入力</a:t>
          </a:r>
          <a:r>
            <a:rPr kumimoji="1" lang="ja-JP" altLang="en-US" sz="1100">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xdr:col>
      <xdr:colOff>106680</xdr:colOff>
      <xdr:row>11</xdr:row>
      <xdr:rowOff>175260</xdr:rowOff>
    </xdr:from>
    <xdr:to>
      <xdr:col>2</xdr:col>
      <xdr:colOff>647700</xdr:colOff>
      <xdr:row>12</xdr:row>
      <xdr:rowOff>7620</xdr:rowOff>
    </xdr:to>
    <xdr:sp macro="" textlink="">
      <xdr:nvSpPr>
        <xdr:cNvPr id="4" name="楕円 3">
          <a:extLst>
            <a:ext uri="{FF2B5EF4-FFF2-40B4-BE49-F238E27FC236}">
              <a16:creationId xmlns:a16="http://schemas.microsoft.com/office/drawing/2014/main" id="{FCC37493-DDEE-4C2B-8B6B-2AC38C98424A}"/>
            </a:ext>
          </a:extLst>
        </xdr:cNvPr>
        <xdr:cNvSpPr/>
      </xdr:nvSpPr>
      <xdr:spPr>
        <a:xfrm>
          <a:off x="2369820" y="2903220"/>
          <a:ext cx="541020" cy="22098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114300</xdr:colOff>
      <xdr:row>11</xdr:row>
      <xdr:rowOff>182880</xdr:rowOff>
    </xdr:from>
    <xdr:to>
      <xdr:col>3</xdr:col>
      <xdr:colOff>655320</xdr:colOff>
      <xdr:row>12</xdr:row>
      <xdr:rowOff>15240</xdr:rowOff>
    </xdr:to>
    <xdr:sp macro="" textlink="">
      <xdr:nvSpPr>
        <xdr:cNvPr id="5" name="楕円 4">
          <a:extLst>
            <a:ext uri="{FF2B5EF4-FFF2-40B4-BE49-F238E27FC236}">
              <a16:creationId xmlns:a16="http://schemas.microsoft.com/office/drawing/2014/main" id="{4AA4D567-A72F-45C3-B9DB-DA77DE0403EE}"/>
            </a:ext>
          </a:extLst>
        </xdr:cNvPr>
        <xdr:cNvSpPr/>
      </xdr:nvSpPr>
      <xdr:spPr>
        <a:xfrm>
          <a:off x="3718560" y="2910840"/>
          <a:ext cx="541020" cy="22098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685800</xdr:colOff>
      <xdr:row>9</xdr:row>
      <xdr:rowOff>45720</xdr:rowOff>
    </xdr:from>
    <xdr:to>
      <xdr:col>3</xdr:col>
      <xdr:colOff>480060</xdr:colOff>
      <xdr:row>10</xdr:row>
      <xdr:rowOff>144780</xdr:rowOff>
    </xdr:to>
    <xdr:sp macro="" textlink="">
      <xdr:nvSpPr>
        <xdr:cNvPr id="6" name="吹き出し: 折線 5">
          <a:extLst>
            <a:ext uri="{FF2B5EF4-FFF2-40B4-BE49-F238E27FC236}">
              <a16:creationId xmlns:a16="http://schemas.microsoft.com/office/drawing/2014/main" id="{49F42FE4-9EA6-4B4D-95A0-A4933A6401CB}"/>
            </a:ext>
          </a:extLst>
        </xdr:cNvPr>
        <xdr:cNvSpPr/>
      </xdr:nvSpPr>
      <xdr:spPr>
        <a:xfrm>
          <a:off x="1356360" y="2148840"/>
          <a:ext cx="2727960" cy="335280"/>
        </a:xfrm>
        <a:prstGeom prst="borderCallout2">
          <a:avLst>
            <a:gd name="adj1" fmla="val 94363"/>
            <a:gd name="adj2" fmla="val 59776"/>
            <a:gd name="adj3" fmla="val 101083"/>
            <a:gd name="adj4" fmla="val 59126"/>
            <a:gd name="adj5" fmla="val 218707"/>
            <a:gd name="adj6" fmla="val 65740"/>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⑧該当する方を選択してください。</a:t>
          </a:r>
        </a:p>
      </xdr:txBody>
    </xdr:sp>
    <xdr:clientData/>
  </xdr:twoCellAnchor>
  <xdr:twoCellAnchor>
    <xdr:from>
      <xdr:col>4</xdr:col>
      <xdr:colOff>327660</xdr:colOff>
      <xdr:row>8</xdr:row>
      <xdr:rowOff>205740</xdr:rowOff>
    </xdr:from>
    <xdr:to>
      <xdr:col>7</xdr:col>
      <xdr:colOff>762000</xdr:colOff>
      <xdr:row>13</xdr:row>
      <xdr:rowOff>68580</xdr:rowOff>
    </xdr:to>
    <xdr:sp macro="" textlink="">
      <xdr:nvSpPr>
        <xdr:cNvPr id="7" name="吹き出し: 折線 6">
          <a:extLst>
            <a:ext uri="{FF2B5EF4-FFF2-40B4-BE49-F238E27FC236}">
              <a16:creationId xmlns:a16="http://schemas.microsoft.com/office/drawing/2014/main" id="{C2DEF753-7F57-4A9E-AAEB-CFEE556BF06A}"/>
            </a:ext>
          </a:extLst>
        </xdr:cNvPr>
        <xdr:cNvSpPr/>
      </xdr:nvSpPr>
      <xdr:spPr>
        <a:xfrm>
          <a:off x="5334000" y="2049780"/>
          <a:ext cx="3970020" cy="1371600"/>
        </a:xfrm>
        <a:prstGeom prst="borderCallout2">
          <a:avLst>
            <a:gd name="adj1" fmla="val 10119"/>
            <a:gd name="adj2" fmla="val 918"/>
            <a:gd name="adj3" fmla="val 83995"/>
            <a:gd name="adj4" fmla="val -9230"/>
            <a:gd name="adj5" fmla="val 81661"/>
            <a:gd name="adj6" fmla="val -8482"/>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⑨利子の計算をする１か月毎の期間を入力</a:t>
          </a:r>
          <a:r>
            <a:rPr kumimoji="1" lang="ja-JP" altLang="en-US" sz="1100">
              <a:solidFill>
                <a:schemeClr val="dk1"/>
              </a:solidFill>
              <a:effectLst/>
              <a:latin typeface="+mn-lt"/>
              <a:ea typeface="+mn-ea"/>
              <a:cs typeface="+mn-cs"/>
            </a:rPr>
            <a:t>してください。</a:t>
          </a:r>
          <a:endParaRPr lang="ja-JP" altLang="ja-JP">
            <a:effectLst/>
          </a:endParaRPr>
        </a:p>
        <a:p>
          <a:r>
            <a:rPr kumimoji="1" lang="en-US" altLang="ja-JP" sz="1100">
              <a:solidFill>
                <a:srgbClr val="FF0000"/>
              </a:solidFill>
              <a:effectLst/>
              <a:latin typeface="+mn-lt"/>
              <a:ea typeface="+mn-ea"/>
              <a:cs typeface="+mn-cs"/>
            </a:rPr>
            <a:t>※</a:t>
          </a:r>
          <a:r>
            <a:rPr kumimoji="1" lang="ja-JP" altLang="ja-JP" sz="1100" b="1" u="sng">
              <a:solidFill>
                <a:srgbClr val="FF0000"/>
              </a:solidFill>
              <a:effectLst/>
              <a:latin typeface="+mn-lt"/>
              <a:ea typeface="+mn-ea"/>
              <a:cs typeface="+mn-cs"/>
            </a:rPr>
            <a:t>土日・祝日に注意</a:t>
          </a:r>
          <a:endParaRPr lang="ja-JP" altLang="ja-JP">
            <a:solidFill>
              <a:srgbClr val="FF0000"/>
            </a:solidFill>
            <a:effectLst/>
          </a:endParaRPr>
        </a:p>
        <a:p>
          <a:r>
            <a:rPr kumimoji="1" lang="en-US" altLang="ja-JP" sz="1100">
              <a:solidFill>
                <a:srgbClr val="FF0000"/>
              </a:solidFill>
              <a:effectLst/>
              <a:latin typeface="+mn-lt"/>
              <a:ea typeface="+mn-ea"/>
              <a:cs typeface="+mn-cs"/>
            </a:rPr>
            <a:t>10</a:t>
          </a:r>
          <a:r>
            <a:rPr kumimoji="1" lang="ja-JP" altLang="en-US" sz="1100">
              <a:solidFill>
                <a:srgbClr val="FF0000"/>
              </a:solidFill>
              <a:effectLst/>
              <a:latin typeface="+mn-lt"/>
              <a:ea typeface="+mn-ea"/>
              <a:cs typeface="+mn-cs"/>
            </a:rPr>
            <a:t>日が休日の場合は翌営業日に設定してあります。休日であっても</a:t>
          </a:r>
          <a:r>
            <a:rPr kumimoji="1" lang="en-US" altLang="ja-JP" sz="1100">
              <a:solidFill>
                <a:srgbClr val="FF0000"/>
              </a:solidFill>
              <a:effectLst/>
              <a:latin typeface="+mn-lt"/>
              <a:ea typeface="+mn-ea"/>
              <a:cs typeface="+mn-cs"/>
            </a:rPr>
            <a:t>10</a:t>
          </a:r>
          <a:r>
            <a:rPr kumimoji="1" lang="ja-JP" altLang="en-US" sz="1100">
              <a:solidFill>
                <a:srgbClr val="FF0000"/>
              </a:solidFill>
              <a:effectLst/>
              <a:latin typeface="+mn-lt"/>
              <a:ea typeface="+mn-ea"/>
              <a:cs typeface="+mn-cs"/>
            </a:rPr>
            <a:t>日で利子の計算をする場合は、期間の「至」を毎月</a:t>
          </a:r>
          <a:r>
            <a:rPr kumimoji="1" lang="en-US" altLang="ja-JP" sz="1100">
              <a:solidFill>
                <a:srgbClr val="FF0000"/>
              </a:solidFill>
              <a:effectLst/>
              <a:latin typeface="+mn-lt"/>
              <a:ea typeface="+mn-ea"/>
              <a:cs typeface="+mn-cs"/>
            </a:rPr>
            <a:t>10</a:t>
          </a:r>
          <a:r>
            <a:rPr kumimoji="1" lang="ja-JP" altLang="en-US" sz="1100">
              <a:solidFill>
                <a:srgbClr val="FF0000"/>
              </a:solidFill>
              <a:effectLst/>
              <a:latin typeface="+mn-lt"/>
              <a:ea typeface="+mn-ea"/>
              <a:cs typeface="+mn-cs"/>
            </a:rPr>
            <a:t>日に修正してください。</a:t>
          </a:r>
          <a:endParaRPr kumimoji="1" lang="ja-JP" altLang="en-US" sz="1100">
            <a:solidFill>
              <a:srgbClr val="FF0000"/>
            </a:solidFill>
          </a:endParaRPr>
        </a:p>
      </xdr:txBody>
    </xdr:sp>
    <xdr:clientData/>
  </xdr:twoCellAnchor>
  <xdr:twoCellAnchor>
    <xdr:from>
      <xdr:col>8</xdr:col>
      <xdr:colOff>167640</xdr:colOff>
      <xdr:row>15</xdr:row>
      <xdr:rowOff>99060</xdr:rowOff>
    </xdr:from>
    <xdr:to>
      <xdr:col>11</xdr:col>
      <xdr:colOff>53340</xdr:colOff>
      <xdr:row>16</xdr:row>
      <xdr:rowOff>213360</xdr:rowOff>
    </xdr:to>
    <xdr:sp macro="" textlink="">
      <xdr:nvSpPr>
        <xdr:cNvPr id="8" name="吹き出し: 折線 7">
          <a:extLst>
            <a:ext uri="{FF2B5EF4-FFF2-40B4-BE49-F238E27FC236}">
              <a16:creationId xmlns:a16="http://schemas.microsoft.com/office/drawing/2014/main" id="{F8D30089-B6E1-46C2-BCA7-C2C7A73D97A0}"/>
            </a:ext>
          </a:extLst>
        </xdr:cNvPr>
        <xdr:cNvSpPr/>
      </xdr:nvSpPr>
      <xdr:spPr>
        <a:xfrm>
          <a:off x="9898380" y="3916680"/>
          <a:ext cx="3848100" cy="342900"/>
        </a:xfrm>
        <a:prstGeom prst="borderCallout2">
          <a:avLst>
            <a:gd name="adj1" fmla="val 10119"/>
            <a:gd name="adj2" fmla="val 918"/>
            <a:gd name="adj3" fmla="val 6773"/>
            <a:gd name="adj4" fmla="val -3653"/>
            <a:gd name="adj5" fmla="val -168339"/>
            <a:gd name="adj6" fmla="val -10160"/>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ysClr val="windowText" lastClr="000000"/>
              </a:solidFill>
            </a:rPr>
            <a:t>⑫利子補給率が１％でない場合は修正してください。</a:t>
          </a:r>
          <a:endParaRPr kumimoji="1" lang="en-US" altLang="ja-JP" sz="1100">
            <a:solidFill>
              <a:sysClr val="windowText" lastClr="000000"/>
            </a:solidFill>
          </a:endParaRPr>
        </a:p>
      </xdr:txBody>
    </xdr:sp>
    <xdr:clientData/>
  </xdr:twoCellAnchor>
  <xdr:twoCellAnchor>
    <xdr:from>
      <xdr:col>4</xdr:col>
      <xdr:colOff>548640</xdr:colOff>
      <xdr:row>16</xdr:row>
      <xdr:rowOff>0</xdr:rowOff>
    </xdr:from>
    <xdr:to>
      <xdr:col>7</xdr:col>
      <xdr:colOff>563880</xdr:colOff>
      <xdr:row>19</xdr:row>
      <xdr:rowOff>129540</xdr:rowOff>
    </xdr:to>
    <xdr:sp macro="" textlink="">
      <xdr:nvSpPr>
        <xdr:cNvPr id="10" name="吹き出し: 折線 9">
          <a:extLst>
            <a:ext uri="{FF2B5EF4-FFF2-40B4-BE49-F238E27FC236}">
              <a16:creationId xmlns:a16="http://schemas.microsoft.com/office/drawing/2014/main" id="{83CA679A-5448-4DA5-9334-5E3B70D7F9EB}"/>
            </a:ext>
          </a:extLst>
        </xdr:cNvPr>
        <xdr:cNvSpPr/>
      </xdr:nvSpPr>
      <xdr:spPr>
        <a:xfrm>
          <a:off x="5554980" y="4046220"/>
          <a:ext cx="3550920" cy="822960"/>
        </a:xfrm>
        <a:prstGeom prst="borderCallout2">
          <a:avLst>
            <a:gd name="adj1" fmla="val 113247"/>
            <a:gd name="adj2" fmla="val -13459"/>
            <a:gd name="adj3" fmla="val 27238"/>
            <a:gd name="adj4" fmla="val 641"/>
            <a:gd name="adj5" fmla="val -57353"/>
            <a:gd name="adj6" fmla="val -11916"/>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⑩</a:t>
          </a:r>
          <a:r>
            <a:rPr kumimoji="1" lang="ja-JP" altLang="ja-JP" sz="1100">
              <a:solidFill>
                <a:schemeClr val="dk1"/>
              </a:solidFill>
              <a:effectLst/>
              <a:latin typeface="+mn-lt"/>
              <a:ea typeface="+mn-ea"/>
              <a:cs typeface="+mn-cs"/>
            </a:rPr>
            <a:t>利子補給は３月と９月に交付されるため、</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月と</a:t>
          </a:r>
          <a:r>
            <a:rPr kumimoji="1" lang="en-US" altLang="ja-JP" sz="1100">
              <a:solidFill>
                <a:schemeClr val="dk1"/>
              </a:solidFill>
              <a:effectLst/>
              <a:latin typeface="+mn-lt"/>
              <a:ea typeface="+mn-ea"/>
              <a:cs typeface="+mn-cs"/>
            </a:rPr>
            <a:t>9</a:t>
          </a:r>
          <a:r>
            <a:rPr kumimoji="1" lang="ja-JP" altLang="en-US" sz="1100">
              <a:solidFill>
                <a:schemeClr val="dk1"/>
              </a:solidFill>
              <a:effectLst/>
              <a:latin typeface="+mn-lt"/>
              <a:ea typeface="+mn-ea"/>
              <a:cs typeface="+mn-cs"/>
            </a:rPr>
            <a:t>月に</a:t>
          </a:r>
          <a:r>
            <a:rPr kumimoji="1" lang="ja-JP" altLang="ja-JP" sz="1100">
              <a:solidFill>
                <a:schemeClr val="dk1"/>
              </a:solidFill>
              <a:effectLst/>
              <a:latin typeface="+mn-lt"/>
              <a:ea typeface="+mn-ea"/>
              <a:cs typeface="+mn-cs"/>
            </a:rPr>
            <a:t>区切り線（太線）</a:t>
          </a:r>
          <a:r>
            <a:rPr kumimoji="1" lang="ja-JP" altLang="en-US" sz="1100">
              <a:solidFill>
                <a:schemeClr val="dk1"/>
              </a:solidFill>
              <a:effectLst/>
              <a:latin typeface="+mn-lt"/>
              <a:ea typeface="+mn-ea"/>
              <a:cs typeface="+mn-cs"/>
            </a:rPr>
            <a:t>を設定してください。</a:t>
          </a:r>
          <a:endParaRPr kumimoji="1" lang="ja-JP" altLang="en-US" sz="1100">
            <a:solidFill>
              <a:sysClr val="windowText" lastClr="000000"/>
            </a:solidFill>
          </a:endParaRPr>
        </a:p>
      </xdr:txBody>
    </xdr:sp>
    <xdr:clientData/>
  </xdr:twoCellAnchor>
  <xdr:twoCellAnchor>
    <xdr:from>
      <xdr:col>1</xdr:col>
      <xdr:colOff>342900</xdr:colOff>
      <xdr:row>16</xdr:row>
      <xdr:rowOff>198120</xdr:rowOff>
    </xdr:from>
    <xdr:to>
      <xdr:col>3</xdr:col>
      <xdr:colOff>495300</xdr:colOff>
      <xdr:row>19</xdr:row>
      <xdr:rowOff>114300</xdr:rowOff>
    </xdr:to>
    <xdr:sp macro="" textlink="">
      <xdr:nvSpPr>
        <xdr:cNvPr id="11" name="吹き出し: 折線 10">
          <a:extLst>
            <a:ext uri="{FF2B5EF4-FFF2-40B4-BE49-F238E27FC236}">
              <a16:creationId xmlns:a16="http://schemas.microsoft.com/office/drawing/2014/main" id="{3C622DF5-7B26-4468-AE24-7498AF81F600}"/>
            </a:ext>
          </a:extLst>
        </xdr:cNvPr>
        <xdr:cNvSpPr/>
      </xdr:nvSpPr>
      <xdr:spPr>
        <a:xfrm>
          <a:off x="1028700" y="4379595"/>
          <a:ext cx="3086100" cy="640080"/>
        </a:xfrm>
        <a:prstGeom prst="borderCallout2">
          <a:avLst>
            <a:gd name="adj1" fmla="val 140153"/>
            <a:gd name="adj2" fmla="val -17251"/>
            <a:gd name="adj3" fmla="val 27238"/>
            <a:gd name="adj4" fmla="val 641"/>
            <a:gd name="adj5" fmla="val -87473"/>
            <a:gd name="adj6" fmla="val -18103"/>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ysClr val="windowText" lastClr="000000"/>
              </a:solidFill>
            </a:rPr>
            <a:t>⑪回数を調整してください。</a:t>
          </a:r>
          <a:endParaRPr kumimoji="1" lang="en-US" altLang="ja-JP" sz="1100">
            <a:solidFill>
              <a:sysClr val="windowText" lastClr="000000"/>
            </a:solidFill>
          </a:endParaRPr>
        </a:p>
        <a:p>
          <a:r>
            <a:rPr kumimoji="1" lang="ja-JP" altLang="en-US" sz="1100">
              <a:solidFill>
                <a:sysClr val="windowText" lastClr="000000"/>
              </a:solidFill>
            </a:rPr>
            <a:t>（</a:t>
          </a:r>
          <a:r>
            <a:rPr kumimoji="1" lang="en-US" altLang="ja-JP" sz="1100">
              <a:solidFill>
                <a:sysClr val="windowText" lastClr="000000"/>
              </a:solidFill>
            </a:rPr>
            <a:t>3</a:t>
          </a:r>
          <a:r>
            <a:rPr kumimoji="1" lang="ja-JP" altLang="en-US" sz="1100">
              <a:solidFill>
                <a:sysClr val="windowText" lastClr="000000"/>
              </a:solidFill>
            </a:rPr>
            <a:t>月と</a:t>
          </a:r>
          <a:r>
            <a:rPr kumimoji="1" lang="en-US" altLang="ja-JP" sz="1100">
              <a:solidFill>
                <a:sysClr val="windowText" lastClr="000000"/>
              </a:solidFill>
            </a:rPr>
            <a:t>9</a:t>
          </a:r>
          <a:r>
            <a:rPr kumimoji="1" lang="ja-JP" altLang="en-US" sz="1100">
              <a:solidFill>
                <a:sysClr val="windowText" lastClr="000000"/>
              </a:solidFill>
            </a:rPr>
            <a:t>月の区切り線で回数が変わります）</a:t>
          </a:r>
        </a:p>
      </xdr:txBody>
    </xdr:sp>
    <xdr:clientData/>
  </xdr:twoCellAnchor>
  <xdr:twoCellAnchor>
    <xdr:from>
      <xdr:col>9</xdr:col>
      <xdr:colOff>281940</xdr:colOff>
      <xdr:row>9</xdr:row>
      <xdr:rowOff>114300</xdr:rowOff>
    </xdr:from>
    <xdr:to>
      <xdr:col>10</xdr:col>
      <xdr:colOff>1379220</xdr:colOff>
      <xdr:row>11</xdr:row>
      <xdr:rowOff>182880</xdr:rowOff>
    </xdr:to>
    <xdr:sp macro="" textlink="">
      <xdr:nvSpPr>
        <xdr:cNvPr id="12" name="吹き出し: 折線 11">
          <a:extLst>
            <a:ext uri="{FF2B5EF4-FFF2-40B4-BE49-F238E27FC236}">
              <a16:creationId xmlns:a16="http://schemas.microsoft.com/office/drawing/2014/main" id="{770A668B-C6A5-4960-9713-10703FDF9553}"/>
            </a:ext>
          </a:extLst>
        </xdr:cNvPr>
        <xdr:cNvSpPr/>
      </xdr:nvSpPr>
      <xdr:spPr>
        <a:xfrm>
          <a:off x="11323320" y="2217420"/>
          <a:ext cx="2286000" cy="693420"/>
        </a:xfrm>
        <a:prstGeom prst="borderCallout2">
          <a:avLst>
            <a:gd name="adj1" fmla="val 83452"/>
            <a:gd name="adj2" fmla="val 19954"/>
            <a:gd name="adj3" fmla="val 104102"/>
            <a:gd name="adj4" fmla="val 26296"/>
            <a:gd name="adj5" fmla="val 171356"/>
            <a:gd name="adj6" fmla="val 48724"/>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ysClr val="windowText" lastClr="000000"/>
              </a:solidFill>
            </a:rPr>
            <a:t>⑬セルの位置や合計金額の計算式を適宜調整してください。</a:t>
          </a:r>
          <a:endParaRPr kumimoji="1" lang="en-US" altLang="ja-JP" sz="1100">
            <a:solidFill>
              <a:sysClr val="windowText" lastClr="000000"/>
            </a:solidFill>
          </a:endParaRPr>
        </a:p>
      </xdr:txBody>
    </xdr:sp>
    <xdr:clientData/>
  </xdr:twoCellAnchor>
  <xdr:twoCellAnchor>
    <xdr:from>
      <xdr:col>8</xdr:col>
      <xdr:colOff>295275</xdr:colOff>
      <xdr:row>64</xdr:row>
      <xdr:rowOff>190500</xdr:rowOff>
    </xdr:from>
    <xdr:to>
      <xdr:col>10</xdr:col>
      <xdr:colOff>1057275</xdr:colOff>
      <xdr:row>66</xdr:row>
      <xdr:rowOff>232410</xdr:rowOff>
    </xdr:to>
    <xdr:sp macro="" textlink="">
      <xdr:nvSpPr>
        <xdr:cNvPr id="13" name="吹き出し: 折線 12">
          <a:extLst>
            <a:ext uri="{FF2B5EF4-FFF2-40B4-BE49-F238E27FC236}">
              <a16:creationId xmlns:a16="http://schemas.microsoft.com/office/drawing/2014/main" id="{59B2BA57-AE59-48F4-8C76-BA76F24392FF}"/>
            </a:ext>
          </a:extLst>
        </xdr:cNvPr>
        <xdr:cNvSpPr/>
      </xdr:nvSpPr>
      <xdr:spPr>
        <a:xfrm>
          <a:off x="10048875" y="13077825"/>
          <a:ext cx="3267075" cy="518160"/>
        </a:xfrm>
        <a:prstGeom prst="borderCallout2">
          <a:avLst>
            <a:gd name="adj1" fmla="val 6529"/>
            <a:gd name="adj2" fmla="val 55954"/>
            <a:gd name="adj3" fmla="val -9085"/>
            <a:gd name="adj4" fmla="val 59629"/>
            <a:gd name="adj5" fmla="val -52820"/>
            <a:gd name="adj6" fmla="val 72391"/>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ysClr val="windowText" lastClr="000000"/>
              </a:solidFill>
            </a:rPr>
            <a:t>⑭合計金額に誤りがないか確認してください。</a:t>
          </a:r>
          <a:endParaRPr kumimoji="1" lang="en-US" altLang="ja-JP" sz="1100">
            <a:solidFill>
              <a:sysClr val="windowText" lastClr="000000"/>
            </a:solidFill>
          </a:endParaRPr>
        </a:p>
      </xdr:txBody>
    </xdr:sp>
    <xdr:clientData/>
  </xdr:twoCellAnchor>
  <xdr:twoCellAnchor>
    <xdr:from>
      <xdr:col>1</xdr:col>
      <xdr:colOff>853440</xdr:colOff>
      <xdr:row>49</xdr:row>
      <xdr:rowOff>129540</xdr:rowOff>
    </xdr:from>
    <xdr:to>
      <xdr:col>4</xdr:col>
      <xdr:colOff>238125</xdr:colOff>
      <xdr:row>51</xdr:row>
      <xdr:rowOff>91440</xdr:rowOff>
    </xdr:to>
    <xdr:sp macro="" textlink="">
      <xdr:nvSpPr>
        <xdr:cNvPr id="14" name="吹き出し: 折線 13">
          <a:extLst>
            <a:ext uri="{FF2B5EF4-FFF2-40B4-BE49-F238E27FC236}">
              <a16:creationId xmlns:a16="http://schemas.microsoft.com/office/drawing/2014/main" id="{D02C669C-F1D3-4B0D-B2A2-7AF79CD33AE0}"/>
            </a:ext>
          </a:extLst>
        </xdr:cNvPr>
        <xdr:cNvSpPr/>
      </xdr:nvSpPr>
      <xdr:spPr>
        <a:xfrm>
          <a:off x="1539240" y="12273915"/>
          <a:ext cx="3718560" cy="457200"/>
        </a:xfrm>
        <a:prstGeom prst="borderCallout2">
          <a:avLst>
            <a:gd name="adj1" fmla="val 6529"/>
            <a:gd name="adj2" fmla="val 55954"/>
            <a:gd name="adj3" fmla="val -9085"/>
            <a:gd name="adj4" fmla="val 59629"/>
            <a:gd name="adj5" fmla="val -52820"/>
            <a:gd name="adj6" fmla="val 72391"/>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ysClr val="windowText" lastClr="000000"/>
              </a:solidFill>
            </a:rPr>
            <a:t>最終回の「至」はセル</a:t>
          </a:r>
          <a:r>
            <a:rPr kumimoji="1" lang="en-US" altLang="ja-JP" sz="1100">
              <a:solidFill>
                <a:sysClr val="windowText" lastClr="000000"/>
              </a:solidFill>
            </a:rPr>
            <a:t>C</a:t>
          </a:r>
          <a:r>
            <a:rPr kumimoji="1" lang="ja-JP" altLang="en-US" sz="1100">
              <a:solidFill>
                <a:sysClr val="windowText" lastClr="000000"/>
              </a:solidFill>
            </a:rPr>
            <a:t>５の日付が自動的に入ります。</a:t>
          </a:r>
          <a:endParaRPr kumimoji="1" lang="en-US" altLang="ja-JP" sz="1100">
            <a:solidFill>
              <a:sysClr val="windowText" lastClr="000000"/>
            </a:solidFill>
          </a:endParaRPr>
        </a:p>
      </xdr:txBody>
    </xdr:sp>
    <xdr:clientData/>
  </xdr:twoCellAnchor>
  <xdr:twoCellAnchor>
    <xdr:from>
      <xdr:col>0</xdr:col>
      <xdr:colOff>0</xdr:colOff>
      <xdr:row>64</xdr:row>
      <xdr:rowOff>171452</xdr:rowOff>
    </xdr:from>
    <xdr:to>
      <xdr:col>6</xdr:col>
      <xdr:colOff>99060</xdr:colOff>
      <xdr:row>66</xdr:row>
      <xdr:rowOff>123825</xdr:rowOff>
    </xdr:to>
    <xdr:sp macro="" textlink="">
      <xdr:nvSpPr>
        <xdr:cNvPr id="17" name="テキスト ボックス 16">
          <a:extLst>
            <a:ext uri="{FF2B5EF4-FFF2-40B4-BE49-F238E27FC236}">
              <a16:creationId xmlns:a16="http://schemas.microsoft.com/office/drawing/2014/main" id="{FA7473A9-4003-47CE-876F-FB12201DB792}"/>
            </a:ext>
          </a:extLst>
        </xdr:cNvPr>
        <xdr:cNvSpPr txBox="1"/>
      </xdr:nvSpPr>
      <xdr:spPr>
        <a:xfrm>
          <a:off x="0" y="13058777"/>
          <a:ext cx="7347585" cy="428623"/>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⑮ご提出前に御行と融資先事業者間の返済計画と相違がないことを再度ご確認ください。</a:t>
          </a:r>
        </a:p>
        <a:p>
          <a:pPr algn="ctr"/>
          <a:endParaRPr kumimoji="1" lang="ja-JP" altLang="en-US" sz="1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EC69-1E86-4531-9A86-D9FCCA9D78E0}">
  <sheetPr>
    <pageSetUpPr fitToPage="1"/>
  </sheetPr>
  <dimension ref="A1:K64"/>
  <sheetViews>
    <sheetView tabSelected="1" zoomScaleNormal="100" workbookViewId="0">
      <selection activeCell="B7" sqref="B7:B9"/>
    </sheetView>
  </sheetViews>
  <sheetFormatPr defaultRowHeight="18.75" x14ac:dyDescent="0.4"/>
  <cols>
    <col min="2" max="2" width="20.875" customWidth="1"/>
    <col min="3" max="3" width="17.625" customWidth="1"/>
    <col min="4" max="4" width="18.375" bestFit="1" customWidth="1"/>
    <col min="5" max="5" width="18.625" bestFit="1" customWidth="1"/>
    <col min="6" max="6" width="10.625" customWidth="1"/>
    <col min="7" max="7" width="17.25" customWidth="1"/>
    <col min="8" max="8" width="15.625" customWidth="1"/>
    <col min="9" max="9" width="17.25" customWidth="1"/>
    <col min="10" max="10" width="15.625" customWidth="1"/>
    <col min="11" max="11" width="22.125" bestFit="1" customWidth="1"/>
    <col min="12" max="12" width="37.25" customWidth="1"/>
    <col min="258" max="258" width="20.875" customWidth="1"/>
    <col min="259" max="259" width="17.625" customWidth="1"/>
    <col min="260" max="261" width="18.375" bestFit="1" customWidth="1"/>
    <col min="262" max="262" width="10.625" customWidth="1"/>
    <col min="263" max="263" width="9.625" customWidth="1"/>
    <col min="264" max="264" width="15.625" customWidth="1"/>
    <col min="265" max="265" width="9.625" customWidth="1"/>
    <col min="266" max="267" width="15.625" customWidth="1"/>
    <col min="514" max="514" width="20.875" customWidth="1"/>
    <col min="515" max="515" width="17.625" customWidth="1"/>
    <col min="516" max="517" width="18.375" bestFit="1" customWidth="1"/>
    <col min="518" max="518" width="10.625" customWidth="1"/>
    <col min="519" max="519" width="9.625" customWidth="1"/>
    <col min="520" max="520" width="15.625" customWidth="1"/>
    <col min="521" max="521" width="9.625" customWidth="1"/>
    <col min="522" max="523" width="15.625" customWidth="1"/>
    <col min="770" max="770" width="20.875" customWidth="1"/>
    <col min="771" max="771" width="17.625" customWidth="1"/>
    <col min="772" max="773" width="18.375" bestFit="1" customWidth="1"/>
    <col min="774" max="774" width="10.625" customWidth="1"/>
    <col min="775" max="775" width="9.625" customWidth="1"/>
    <col min="776" max="776" width="15.625" customWidth="1"/>
    <col min="777" max="777" width="9.625" customWidth="1"/>
    <col min="778" max="779" width="15.625" customWidth="1"/>
    <col min="1026" max="1026" width="20.875" customWidth="1"/>
    <col min="1027" max="1027" width="17.625" customWidth="1"/>
    <col min="1028" max="1029" width="18.375" bestFit="1" customWidth="1"/>
    <col min="1030" max="1030" width="10.625" customWidth="1"/>
    <col min="1031" max="1031" width="9.625" customWidth="1"/>
    <col min="1032" max="1032" width="15.625" customWidth="1"/>
    <col min="1033" max="1033" width="9.625" customWidth="1"/>
    <col min="1034" max="1035" width="15.625" customWidth="1"/>
    <col min="1282" max="1282" width="20.875" customWidth="1"/>
    <col min="1283" max="1283" width="17.625" customWidth="1"/>
    <col min="1284" max="1285" width="18.375" bestFit="1" customWidth="1"/>
    <col min="1286" max="1286" width="10.625" customWidth="1"/>
    <col min="1287" max="1287" width="9.625" customWidth="1"/>
    <col min="1288" max="1288" width="15.625" customWidth="1"/>
    <col min="1289" max="1289" width="9.625" customWidth="1"/>
    <col min="1290" max="1291" width="15.625" customWidth="1"/>
    <col min="1538" max="1538" width="20.875" customWidth="1"/>
    <col min="1539" max="1539" width="17.625" customWidth="1"/>
    <col min="1540" max="1541" width="18.375" bestFit="1" customWidth="1"/>
    <col min="1542" max="1542" width="10.625" customWidth="1"/>
    <col min="1543" max="1543" width="9.625" customWidth="1"/>
    <col min="1544" max="1544" width="15.625" customWidth="1"/>
    <col min="1545" max="1545" width="9.625" customWidth="1"/>
    <col min="1546" max="1547" width="15.625" customWidth="1"/>
    <col min="1794" max="1794" width="20.875" customWidth="1"/>
    <col min="1795" max="1795" width="17.625" customWidth="1"/>
    <col min="1796" max="1797" width="18.375" bestFit="1" customWidth="1"/>
    <col min="1798" max="1798" width="10.625" customWidth="1"/>
    <col min="1799" max="1799" width="9.625" customWidth="1"/>
    <col min="1800" max="1800" width="15.625" customWidth="1"/>
    <col min="1801" max="1801" width="9.625" customWidth="1"/>
    <col min="1802" max="1803" width="15.625" customWidth="1"/>
    <col min="2050" max="2050" width="20.875" customWidth="1"/>
    <col min="2051" max="2051" width="17.625" customWidth="1"/>
    <col min="2052" max="2053" width="18.375" bestFit="1" customWidth="1"/>
    <col min="2054" max="2054" width="10.625" customWidth="1"/>
    <col min="2055" max="2055" width="9.625" customWidth="1"/>
    <col min="2056" max="2056" width="15.625" customWidth="1"/>
    <col min="2057" max="2057" width="9.625" customWidth="1"/>
    <col min="2058" max="2059" width="15.625" customWidth="1"/>
    <col min="2306" max="2306" width="20.875" customWidth="1"/>
    <col min="2307" max="2307" width="17.625" customWidth="1"/>
    <col min="2308" max="2309" width="18.375" bestFit="1" customWidth="1"/>
    <col min="2310" max="2310" width="10.625" customWidth="1"/>
    <col min="2311" max="2311" width="9.625" customWidth="1"/>
    <col min="2312" max="2312" width="15.625" customWidth="1"/>
    <col min="2313" max="2313" width="9.625" customWidth="1"/>
    <col min="2314" max="2315" width="15.625" customWidth="1"/>
    <col min="2562" max="2562" width="20.875" customWidth="1"/>
    <col min="2563" max="2563" width="17.625" customWidth="1"/>
    <col min="2564" max="2565" width="18.375" bestFit="1" customWidth="1"/>
    <col min="2566" max="2566" width="10.625" customWidth="1"/>
    <col min="2567" max="2567" width="9.625" customWidth="1"/>
    <col min="2568" max="2568" width="15.625" customWidth="1"/>
    <col min="2569" max="2569" width="9.625" customWidth="1"/>
    <col min="2570" max="2571" width="15.625" customWidth="1"/>
    <col min="2818" max="2818" width="20.875" customWidth="1"/>
    <col min="2819" max="2819" width="17.625" customWidth="1"/>
    <col min="2820" max="2821" width="18.375" bestFit="1" customWidth="1"/>
    <col min="2822" max="2822" width="10.625" customWidth="1"/>
    <col min="2823" max="2823" width="9.625" customWidth="1"/>
    <col min="2824" max="2824" width="15.625" customWidth="1"/>
    <col min="2825" max="2825" width="9.625" customWidth="1"/>
    <col min="2826" max="2827" width="15.625" customWidth="1"/>
    <col min="3074" max="3074" width="20.875" customWidth="1"/>
    <col min="3075" max="3075" width="17.625" customWidth="1"/>
    <col min="3076" max="3077" width="18.375" bestFit="1" customWidth="1"/>
    <col min="3078" max="3078" width="10.625" customWidth="1"/>
    <col min="3079" max="3079" width="9.625" customWidth="1"/>
    <col min="3080" max="3080" width="15.625" customWidth="1"/>
    <col min="3081" max="3081" width="9.625" customWidth="1"/>
    <col min="3082" max="3083" width="15.625" customWidth="1"/>
    <col min="3330" max="3330" width="20.875" customWidth="1"/>
    <col min="3331" max="3331" width="17.625" customWidth="1"/>
    <col min="3332" max="3333" width="18.375" bestFit="1" customWidth="1"/>
    <col min="3334" max="3334" width="10.625" customWidth="1"/>
    <col min="3335" max="3335" width="9.625" customWidth="1"/>
    <col min="3336" max="3336" width="15.625" customWidth="1"/>
    <col min="3337" max="3337" width="9.625" customWidth="1"/>
    <col min="3338" max="3339" width="15.625" customWidth="1"/>
    <col min="3586" max="3586" width="20.875" customWidth="1"/>
    <col min="3587" max="3587" width="17.625" customWidth="1"/>
    <col min="3588" max="3589" width="18.375" bestFit="1" customWidth="1"/>
    <col min="3590" max="3590" width="10.625" customWidth="1"/>
    <col min="3591" max="3591" width="9.625" customWidth="1"/>
    <col min="3592" max="3592" width="15.625" customWidth="1"/>
    <col min="3593" max="3593" width="9.625" customWidth="1"/>
    <col min="3594" max="3595" width="15.625" customWidth="1"/>
    <col min="3842" max="3842" width="20.875" customWidth="1"/>
    <col min="3843" max="3843" width="17.625" customWidth="1"/>
    <col min="3844" max="3845" width="18.375" bestFit="1" customWidth="1"/>
    <col min="3846" max="3846" width="10.625" customWidth="1"/>
    <col min="3847" max="3847" width="9.625" customWidth="1"/>
    <col min="3848" max="3848" width="15.625" customWidth="1"/>
    <col min="3849" max="3849" width="9.625" customWidth="1"/>
    <col min="3850" max="3851" width="15.625" customWidth="1"/>
    <col min="4098" max="4098" width="20.875" customWidth="1"/>
    <col min="4099" max="4099" width="17.625" customWidth="1"/>
    <col min="4100" max="4101" width="18.375" bestFit="1" customWidth="1"/>
    <col min="4102" max="4102" width="10.625" customWidth="1"/>
    <col min="4103" max="4103" width="9.625" customWidth="1"/>
    <col min="4104" max="4104" width="15.625" customWidth="1"/>
    <col min="4105" max="4105" width="9.625" customWidth="1"/>
    <col min="4106" max="4107" width="15.625" customWidth="1"/>
    <col min="4354" max="4354" width="20.875" customWidth="1"/>
    <col min="4355" max="4355" width="17.625" customWidth="1"/>
    <col min="4356" max="4357" width="18.375" bestFit="1" customWidth="1"/>
    <col min="4358" max="4358" width="10.625" customWidth="1"/>
    <col min="4359" max="4359" width="9.625" customWidth="1"/>
    <col min="4360" max="4360" width="15.625" customWidth="1"/>
    <col min="4361" max="4361" width="9.625" customWidth="1"/>
    <col min="4362" max="4363" width="15.625" customWidth="1"/>
    <col min="4610" max="4610" width="20.875" customWidth="1"/>
    <col min="4611" max="4611" width="17.625" customWidth="1"/>
    <col min="4612" max="4613" width="18.375" bestFit="1" customWidth="1"/>
    <col min="4614" max="4614" width="10.625" customWidth="1"/>
    <col min="4615" max="4615" width="9.625" customWidth="1"/>
    <col min="4616" max="4616" width="15.625" customWidth="1"/>
    <col min="4617" max="4617" width="9.625" customWidth="1"/>
    <col min="4618" max="4619" width="15.625" customWidth="1"/>
    <col min="4866" max="4866" width="20.875" customWidth="1"/>
    <col min="4867" max="4867" width="17.625" customWidth="1"/>
    <col min="4868" max="4869" width="18.375" bestFit="1" customWidth="1"/>
    <col min="4870" max="4870" width="10.625" customWidth="1"/>
    <col min="4871" max="4871" width="9.625" customWidth="1"/>
    <col min="4872" max="4872" width="15.625" customWidth="1"/>
    <col min="4873" max="4873" width="9.625" customWidth="1"/>
    <col min="4874" max="4875" width="15.625" customWidth="1"/>
    <col min="5122" max="5122" width="20.875" customWidth="1"/>
    <col min="5123" max="5123" width="17.625" customWidth="1"/>
    <col min="5124" max="5125" width="18.375" bestFit="1" customWidth="1"/>
    <col min="5126" max="5126" width="10.625" customWidth="1"/>
    <col min="5127" max="5127" width="9.625" customWidth="1"/>
    <col min="5128" max="5128" width="15.625" customWidth="1"/>
    <col min="5129" max="5129" width="9.625" customWidth="1"/>
    <col min="5130" max="5131" width="15.625" customWidth="1"/>
    <col min="5378" max="5378" width="20.875" customWidth="1"/>
    <col min="5379" max="5379" width="17.625" customWidth="1"/>
    <col min="5380" max="5381" width="18.375" bestFit="1" customWidth="1"/>
    <col min="5382" max="5382" width="10.625" customWidth="1"/>
    <col min="5383" max="5383" width="9.625" customWidth="1"/>
    <col min="5384" max="5384" width="15.625" customWidth="1"/>
    <col min="5385" max="5385" width="9.625" customWidth="1"/>
    <col min="5386" max="5387" width="15.625" customWidth="1"/>
    <col min="5634" max="5634" width="20.875" customWidth="1"/>
    <col min="5635" max="5635" width="17.625" customWidth="1"/>
    <col min="5636" max="5637" width="18.375" bestFit="1" customWidth="1"/>
    <col min="5638" max="5638" width="10.625" customWidth="1"/>
    <col min="5639" max="5639" width="9.625" customWidth="1"/>
    <col min="5640" max="5640" width="15.625" customWidth="1"/>
    <col min="5641" max="5641" width="9.625" customWidth="1"/>
    <col min="5642" max="5643" width="15.625" customWidth="1"/>
    <col min="5890" max="5890" width="20.875" customWidth="1"/>
    <col min="5891" max="5891" width="17.625" customWidth="1"/>
    <col min="5892" max="5893" width="18.375" bestFit="1" customWidth="1"/>
    <col min="5894" max="5894" width="10.625" customWidth="1"/>
    <col min="5895" max="5895" width="9.625" customWidth="1"/>
    <col min="5896" max="5896" width="15.625" customWidth="1"/>
    <col min="5897" max="5897" width="9.625" customWidth="1"/>
    <col min="5898" max="5899" width="15.625" customWidth="1"/>
    <col min="6146" max="6146" width="20.875" customWidth="1"/>
    <col min="6147" max="6147" width="17.625" customWidth="1"/>
    <col min="6148" max="6149" width="18.375" bestFit="1" customWidth="1"/>
    <col min="6150" max="6150" width="10.625" customWidth="1"/>
    <col min="6151" max="6151" width="9.625" customWidth="1"/>
    <col min="6152" max="6152" width="15.625" customWidth="1"/>
    <col min="6153" max="6153" width="9.625" customWidth="1"/>
    <col min="6154" max="6155" width="15.625" customWidth="1"/>
    <col min="6402" max="6402" width="20.875" customWidth="1"/>
    <col min="6403" max="6403" width="17.625" customWidth="1"/>
    <col min="6404" max="6405" width="18.375" bestFit="1" customWidth="1"/>
    <col min="6406" max="6406" width="10.625" customWidth="1"/>
    <col min="6407" max="6407" width="9.625" customWidth="1"/>
    <col min="6408" max="6408" width="15.625" customWidth="1"/>
    <col min="6409" max="6409" width="9.625" customWidth="1"/>
    <col min="6410" max="6411" width="15.625" customWidth="1"/>
    <col min="6658" max="6658" width="20.875" customWidth="1"/>
    <col min="6659" max="6659" width="17.625" customWidth="1"/>
    <col min="6660" max="6661" width="18.375" bestFit="1" customWidth="1"/>
    <col min="6662" max="6662" width="10.625" customWidth="1"/>
    <col min="6663" max="6663" width="9.625" customWidth="1"/>
    <col min="6664" max="6664" width="15.625" customWidth="1"/>
    <col min="6665" max="6665" width="9.625" customWidth="1"/>
    <col min="6666" max="6667" width="15.625" customWidth="1"/>
    <col min="6914" max="6914" width="20.875" customWidth="1"/>
    <col min="6915" max="6915" width="17.625" customWidth="1"/>
    <col min="6916" max="6917" width="18.375" bestFit="1" customWidth="1"/>
    <col min="6918" max="6918" width="10.625" customWidth="1"/>
    <col min="6919" max="6919" width="9.625" customWidth="1"/>
    <col min="6920" max="6920" width="15.625" customWidth="1"/>
    <col min="6921" max="6921" width="9.625" customWidth="1"/>
    <col min="6922" max="6923" width="15.625" customWidth="1"/>
    <col min="7170" max="7170" width="20.875" customWidth="1"/>
    <col min="7171" max="7171" width="17.625" customWidth="1"/>
    <col min="7172" max="7173" width="18.375" bestFit="1" customWidth="1"/>
    <col min="7174" max="7174" width="10.625" customWidth="1"/>
    <col min="7175" max="7175" width="9.625" customWidth="1"/>
    <col min="7176" max="7176" width="15.625" customWidth="1"/>
    <col min="7177" max="7177" width="9.625" customWidth="1"/>
    <col min="7178" max="7179" width="15.625" customWidth="1"/>
    <col min="7426" max="7426" width="20.875" customWidth="1"/>
    <col min="7427" max="7427" width="17.625" customWidth="1"/>
    <col min="7428" max="7429" width="18.375" bestFit="1" customWidth="1"/>
    <col min="7430" max="7430" width="10.625" customWidth="1"/>
    <col min="7431" max="7431" width="9.625" customWidth="1"/>
    <col min="7432" max="7432" width="15.625" customWidth="1"/>
    <col min="7433" max="7433" width="9.625" customWidth="1"/>
    <col min="7434" max="7435" width="15.625" customWidth="1"/>
    <col min="7682" max="7682" width="20.875" customWidth="1"/>
    <col min="7683" max="7683" width="17.625" customWidth="1"/>
    <col min="7684" max="7685" width="18.375" bestFit="1" customWidth="1"/>
    <col min="7686" max="7686" width="10.625" customWidth="1"/>
    <col min="7687" max="7687" width="9.625" customWidth="1"/>
    <col min="7688" max="7688" width="15.625" customWidth="1"/>
    <col min="7689" max="7689" width="9.625" customWidth="1"/>
    <col min="7690" max="7691" width="15.625" customWidth="1"/>
    <col min="7938" max="7938" width="20.875" customWidth="1"/>
    <col min="7939" max="7939" width="17.625" customWidth="1"/>
    <col min="7940" max="7941" width="18.375" bestFit="1" customWidth="1"/>
    <col min="7942" max="7942" width="10.625" customWidth="1"/>
    <col min="7943" max="7943" width="9.625" customWidth="1"/>
    <col min="7944" max="7944" width="15.625" customWidth="1"/>
    <col min="7945" max="7945" width="9.625" customWidth="1"/>
    <col min="7946" max="7947" width="15.625" customWidth="1"/>
    <col min="8194" max="8194" width="20.875" customWidth="1"/>
    <col min="8195" max="8195" width="17.625" customWidth="1"/>
    <col min="8196" max="8197" width="18.375" bestFit="1" customWidth="1"/>
    <col min="8198" max="8198" width="10.625" customWidth="1"/>
    <col min="8199" max="8199" width="9.625" customWidth="1"/>
    <col min="8200" max="8200" width="15.625" customWidth="1"/>
    <col min="8201" max="8201" width="9.625" customWidth="1"/>
    <col min="8202" max="8203" width="15.625" customWidth="1"/>
    <col min="8450" max="8450" width="20.875" customWidth="1"/>
    <col min="8451" max="8451" width="17.625" customWidth="1"/>
    <col min="8452" max="8453" width="18.375" bestFit="1" customWidth="1"/>
    <col min="8454" max="8454" width="10.625" customWidth="1"/>
    <col min="8455" max="8455" width="9.625" customWidth="1"/>
    <col min="8456" max="8456" width="15.625" customWidth="1"/>
    <col min="8457" max="8457" width="9.625" customWidth="1"/>
    <col min="8458" max="8459" width="15.625" customWidth="1"/>
    <col min="8706" max="8706" width="20.875" customWidth="1"/>
    <col min="8707" max="8707" width="17.625" customWidth="1"/>
    <col min="8708" max="8709" width="18.375" bestFit="1" customWidth="1"/>
    <col min="8710" max="8710" width="10.625" customWidth="1"/>
    <col min="8711" max="8711" width="9.625" customWidth="1"/>
    <col min="8712" max="8712" width="15.625" customWidth="1"/>
    <col min="8713" max="8713" width="9.625" customWidth="1"/>
    <col min="8714" max="8715" width="15.625" customWidth="1"/>
    <col min="8962" max="8962" width="20.875" customWidth="1"/>
    <col min="8963" max="8963" width="17.625" customWidth="1"/>
    <col min="8964" max="8965" width="18.375" bestFit="1" customWidth="1"/>
    <col min="8966" max="8966" width="10.625" customWidth="1"/>
    <col min="8967" max="8967" width="9.625" customWidth="1"/>
    <col min="8968" max="8968" width="15.625" customWidth="1"/>
    <col min="8969" max="8969" width="9.625" customWidth="1"/>
    <col min="8970" max="8971" width="15.625" customWidth="1"/>
    <col min="9218" max="9218" width="20.875" customWidth="1"/>
    <col min="9219" max="9219" width="17.625" customWidth="1"/>
    <col min="9220" max="9221" width="18.375" bestFit="1" customWidth="1"/>
    <col min="9222" max="9222" width="10.625" customWidth="1"/>
    <col min="9223" max="9223" width="9.625" customWidth="1"/>
    <col min="9224" max="9224" width="15.625" customWidth="1"/>
    <col min="9225" max="9225" width="9.625" customWidth="1"/>
    <col min="9226" max="9227" width="15.625" customWidth="1"/>
    <col min="9474" max="9474" width="20.875" customWidth="1"/>
    <col min="9475" max="9475" width="17.625" customWidth="1"/>
    <col min="9476" max="9477" width="18.375" bestFit="1" customWidth="1"/>
    <col min="9478" max="9478" width="10.625" customWidth="1"/>
    <col min="9479" max="9479" width="9.625" customWidth="1"/>
    <col min="9480" max="9480" width="15.625" customWidth="1"/>
    <col min="9481" max="9481" width="9.625" customWidth="1"/>
    <col min="9482" max="9483" width="15.625" customWidth="1"/>
    <col min="9730" max="9730" width="20.875" customWidth="1"/>
    <col min="9731" max="9731" width="17.625" customWidth="1"/>
    <col min="9732" max="9733" width="18.375" bestFit="1" customWidth="1"/>
    <col min="9734" max="9734" width="10.625" customWidth="1"/>
    <col min="9735" max="9735" width="9.625" customWidth="1"/>
    <col min="9736" max="9736" width="15.625" customWidth="1"/>
    <col min="9737" max="9737" width="9.625" customWidth="1"/>
    <col min="9738" max="9739" width="15.625" customWidth="1"/>
    <col min="9986" max="9986" width="20.875" customWidth="1"/>
    <col min="9987" max="9987" width="17.625" customWidth="1"/>
    <col min="9988" max="9989" width="18.375" bestFit="1" customWidth="1"/>
    <col min="9990" max="9990" width="10.625" customWidth="1"/>
    <col min="9991" max="9991" width="9.625" customWidth="1"/>
    <col min="9992" max="9992" width="15.625" customWidth="1"/>
    <col min="9993" max="9993" width="9.625" customWidth="1"/>
    <col min="9994" max="9995" width="15.625" customWidth="1"/>
    <col min="10242" max="10242" width="20.875" customWidth="1"/>
    <col min="10243" max="10243" width="17.625" customWidth="1"/>
    <col min="10244" max="10245" width="18.375" bestFit="1" customWidth="1"/>
    <col min="10246" max="10246" width="10.625" customWidth="1"/>
    <col min="10247" max="10247" width="9.625" customWidth="1"/>
    <col min="10248" max="10248" width="15.625" customWidth="1"/>
    <col min="10249" max="10249" width="9.625" customWidth="1"/>
    <col min="10250" max="10251" width="15.625" customWidth="1"/>
    <col min="10498" max="10498" width="20.875" customWidth="1"/>
    <col min="10499" max="10499" width="17.625" customWidth="1"/>
    <col min="10500" max="10501" width="18.375" bestFit="1" customWidth="1"/>
    <col min="10502" max="10502" width="10.625" customWidth="1"/>
    <col min="10503" max="10503" width="9.625" customWidth="1"/>
    <col min="10504" max="10504" width="15.625" customWidth="1"/>
    <col min="10505" max="10505" width="9.625" customWidth="1"/>
    <col min="10506" max="10507" width="15.625" customWidth="1"/>
    <col min="10754" max="10754" width="20.875" customWidth="1"/>
    <col min="10755" max="10755" width="17.625" customWidth="1"/>
    <col min="10756" max="10757" width="18.375" bestFit="1" customWidth="1"/>
    <col min="10758" max="10758" width="10.625" customWidth="1"/>
    <col min="10759" max="10759" width="9.625" customWidth="1"/>
    <col min="10760" max="10760" width="15.625" customWidth="1"/>
    <col min="10761" max="10761" width="9.625" customWidth="1"/>
    <col min="10762" max="10763" width="15.625" customWidth="1"/>
    <col min="11010" max="11010" width="20.875" customWidth="1"/>
    <col min="11011" max="11011" width="17.625" customWidth="1"/>
    <col min="11012" max="11013" width="18.375" bestFit="1" customWidth="1"/>
    <col min="11014" max="11014" width="10.625" customWidth="1"/>
    <col min="11015" max="11015" width="9.625" customWidth="1"/>
    <col min="11016" max="11016" width="15.625" customWidth="1"/>
    <col min="11017" max="11017" width="9.625" customWidth="1"/>
    <col min="11018" max="11019" width="15.625" customWidth="1"/>
    <col min="11266" max="11266" width="20.875" customWidth="1"/>
    <col min="11267" max="11267" width="17.625" customWidth="1"/>
    <col min="11268" max="11269" width="18.375" bestFit="1" customWidth="1"/>
    <col min="11270" max="11270" width="10.625" customWidth="1"/>
    <col min="11271" max="11271" width="9.625" customWidth="1"/>
    <col min="11272" max="11272" width="15.625" customWidth="1"/>
    <col min="11273" max="11273" width="9.625" customWidth="1"/>
    <col min="11274" max="11275" width="15.625" customWidth="1"/>
    <col min="11522" max="11522" width="20.875" customWidth="1"/>
    <col min="11523" max="11523" width="17.625" customWidth="1"/>
    <col min="11524" max="11525" width="18.375" bestFit="1" customWidth="1"/>
    <col min="11526" max="11526" width="10.625" customWidth="1"/>
    <col min="11527" max="11527" width="9.625" customWidth="1"/>
    <col min="11528" max="11528" width="15.625" customWidth="1"/>
    <col min="11529" max="11529" width="9.625" customWidth="1"/>
    <col min="11530" max="11531" width="15.625" customWidth="1"/>
    <col min="11778" max="11778" width="20.875" customWidth="1"/>
    <col min="11779" max="11779" width="17.625" customWidth="1"/>
    <col min="11780" max="11781" width="18.375" bestFit="1" customWidth="1"/>
    <col min="11782" max="11782" width="10.625" customWidth="1"/>
    <col min="11783" max="11783" width="9.625" customWidth="1"/>
    <col min="11784" max="11784" width="15.625" customWidth="1"/>
    <col min="11785" max="11785" width="9.625" customWidth="1"/>
    <col min="11786" max="11787" width="15.625" customWidth="1"/>
    <col min="12034" max="12034" width="20.875" customWidth="1"/>
    <col min="12035" max="12035" width="17.625" customWidth="1"/>
    <col min="12036" max="12037" width="18.375" bestFit="1" customWidth="1"/>
    <col min="12038" max="12038" width="10.625" customWidth="1"/>
    <col min="12039" max="12039" width="9.625" customWidth="1"/>
    <col min="12040" max="12040" width="15.625" customWidth="1"/>
    <col min="12041" max="12041" width="9.625" customWidth="1"/>
    <col min="12042" max="12043" width="15.625" customWidth="1"/>
    <col min="12290" max="12290" width="20.875" customWidth="1"/>
    <col min="12291" max="12291" width="17.625" customWidth="1"/>
    <col min="12292" max="12293" width="18.375" bestFit="1" customWidth="1"/>
    <col min="12294" max="12294" width="10.625" customWidth="1"/>
    <col min="12295" max="12295" width="9.625" customWidth="1"/>
    <col min="12296" max="12296" width="15.625" customWidth="1"/>
    <col min="12297" max="12297" width="9.625" customWidth="1"/>
    <col min="12298" max="12299" width="15.625" customWidth="1"/>
    <col min="12546" max="12546" width="20.875" customWidth="1"/>
    <col min="12547" max="12547" width="17.625" customWidth="1"/>
    <col min="12548" max="12549" width="18.375" bestFit="1" customWidth="1"/>
    <col min="12550" max="12550" width="10.625" customWidth="1"/>
    <col min="12551" max="12551" width="9.625" customWidth="1"/>
    <col min="12552" max="12552" width="15.625" customWidth="1"/>
    <col min="12553" max="12553" width="9.625" customWidth="1"/>
    <col min="12554" max="12555" width="15.625" customWidth="1"/>
    <col min="12802" max="12802" width="20.875" customWidth="1"/>
    <col min="12803" max="12803" width="17.625" customWidth="1"/>
    <col min="12804" max="12805" width="18.375" bestFit="1" customWidth="1"/>
    <col min="12806" max="12806" width="10.625" customWidth="1"/>
    <col min="12807" max="12807" width="9.625" customWidth="1"/>
    <col min="12808" max="12808" width="15.625" customWidth="1"/>
    <col min="12809" max="12809" width="9.625" customWidth="1"/>
    <col min="12810" max="12811" width="15.625" customWidth="1"/>
    <col min="13058" max="13058" width="20.875" customWidth="1"/>
    <col min="13059" max="13059" width="17.625" customWidth="1"/>
    <col min="13060" max="13061" width="18.375" bestFit="1" customWidth="1"/>
    <col min="13062" max="13062" width="10.625" customWidth="1"/>
    <col min="13063" max="13063" width="9.625" customWidth="1"/>
    <col min="13064" max="13064" width="15.625" customWidth="1"/>
    <col min="13065" max="13065" width="9.625" customWidth="1"/>
    <col min="13066" max="13067" width="15.625" customWidth="1"/>
    <col min="13314" max="13314" width="20.875" customWidth="1"/>
    <col min="13315" max="13315" width="17.625" customWidth="1"/>
    <col min="13316" max="13317" width="18.375" bestFit="1" customWidth="1"/>
    <col min="13318" max="13318" width="10.625" customWidth="1"/>
    <col min="13319" max="13319" width="9.625" customWidth="1"/>
    <col min="13320" max="13320" width="15.625" customWidth="1"/>
    <col min="13321" max="13321" width="9.625" customWidth="1"/>
    <col min="13322" max="13323" width="15.625" customWidth="1"/>
    <col min="13570" max="13570" width="20.875" customWidth="1"/>
    <col min="13571" max="13571" width="17.625" customWidth="1"/>
    <col min="13572" max="13573" width="18.375" bestFit="1" customWidth="1"/>
    <col min="13574" max="13574" width="10.625" customWidth="1"/>
    <col min="13575" max="13575" width="9.625" customWidth="1"/>
    <col min="13576" max="13576" width="15.625" customWidth="1"/>
    <col min="13577" max="13577" width="9.625" customWidth="1"/>
    <col min="13578" max="13579" width="15.625" customWidth="1"/>
    <col min="13826" max="13826" width="20.875" customWidth="1"/>
    <col min="13827" max="13827" width="17.625" customWidth="1"/>
    <col min="13828" max="13829" width="18.375" bestFit="1" customWidth="1"/>
    <col min="13830" max="13830" width="10.625" customWidth="1"/>
    <col min="13831" max="13831" width="9.625" customWidth="1"/>
    <col min="13832" max="13832" width="15.625" customWidth="1"/>
    <col min="13833" max="13833" width="9.625" customWidth="1"/>
    <col min="13834" max="13835" width="15.625" customWidth="1"/>
    <col min="14082" max="14082" width="20.875" customWidth="1"/>
    <col min="14083" max="14083" width="17.625" customWidth="1"/>
    <col min="14084" max="14085" width="18.375" bestFit="1" customWidth="1"/>
    <col min="14086" max="14086" width="10.625" customWidth="1"/>
    <col min="14087" max="14087" width="9.625" customWidth="1"/>
    <col min="14088" max="14088" width="15.625" customWidth="1"/>
    <col min="14089" max="14089" width="9.625" customWidth="1"/>
    <col min="14090" max="14091" width="15.625" customWidth="1"/>
    <col min="14338" max="14338" width="20.875" customWidth="1"/>
    <col min="14339" max="14339" width="17.625" customWidth="1"/>
    <col min="14340" max="14341" width="18.375" bestFit="1" customWidth="1"/>
    <col min="14342" max="14342" width="10.625" customWidth="1"/>
    <col min="14343" max="14343" width="9.625" customWidth="1"/>
    <col min="14344" max="14344" width="15.625" customWidth="1"/>
    <col min="14345" max="14345" width="9.625" customWidth="1"/>
    <col min="14346" max="14347" width="15.625" customWidth="1"/>
    <col min="14594" max="14594" width="20.875" customWidth="1"/>
    <col min="14595" max="14595" width="17.625" customWidth="1"/>
    <col min="14596" max="14597" width="18.375" bestFit="1" customWidth="1"/>
    <col min="14598" max="14598" width="10.625" customWidth="1"/>
    <col min="14599" max="14599" width="9.625" customWidth="1"/>
    <col min="14600" max="14600" width="15.625" customWidth="1"/>
    <col min="14601" max="14601" width="9.625" customWidth="1"/>
    <col min="14602" max="14603" width="15.625" customWidth="1"/>
    <col min="14850" max="14850" width="20.875" customWidth="1"/>
    <col min="14851" max="14851" width="17.625" customWidth="1"/>
    <col min="14852" max="14853" width="18.375" bestFit="1" customWidth="1"/>
    <col min="14854" max="14854" width="10.625" customWidth="1"/>
    <col min="14855" max="14855" width="9.625" customWidth="1"/>
    <col min="14856" max="14856" width="15.625" customWidth="1"/>
    <col min="14857" max="14857" width="9.625" customWidth="1"/>
    <col min="14858" max="14859" width="15.625" customWidth="1"/>
    <col min="15106" max="15106" width="20.875" customWidth="1"/>
    <col min="15107" max="15107" width="17.625" customWidth="1"/>
    <col min="15108" max="15109" width="18.375" bestFit="1" customWidth="1"/>
    <col min="15110" max="15110" width="10.625" customWidth="1"/>
    <col min="15111" max="15111" width="9.625" customWidth="1"/>
    <col min="15112" max="15112" width="15.625" customWidth="1"/>
    <col min="15113" max="15113" width="9.625" customWidth="1"/>
    <col min="15114" max="15115" width="15.625" customWidth="1"/>
    <col min="15362" max="15362" width="20.875" customWidth="1"/>
    <col min="15363" max="15363" width="17.625" customWidth="1"/>
    <col min="15364" max="15365" width="18.375" bestFit="1" customWidth="1"/>
    <col min="15366" max="15366" width="10.625" customWidth="1"/>
    <col min="15367" max="15367" width="9.625" customWidth="1"/>
    <col min="15368" max="15368" width="15.625" customWidth="1"/>
    <col min="15369" max="15369" width="9.625" customWidth="1"/>
    <col min="15370" max="15371" width="15.625" customWidth="1"/>
    <col min="15618" max="15618" width="20.875" customWidth="1"/>
    <col min="15619" max="15619" width="17.625" customWidth="1"/>
    <col min="15620" max="15621" width="18.375" bestFit="1" customWidth="1"/>
    <col min="15622" max="15622" width="10.625" customWidth="1"/>
    <col min="15623" max="15623" width="9.625" customWidth="1"/>
    <col min="15624" max="15624" width="15.625" customWidth="1"/>
    <col min="15625" max="15625" width="9.625" customWidth="1"/>
    <col min="15626" max="15627" width="15.625" customWidth="1"/>
    <col min="15874" max="15874" width="20.875" customWidth="1"/>
    <col min="15875" max="15875" width="17.625" customWidth="1"/>
    <col min="15876" max="15877" width="18.375" bestFit="1" customWidth="1"/>
    <col min="15878" max="15878" width="10.625" customWidth="1"/>
    <col min="15879" max="15879" width="9.625" customWidth="1"/>
    <col min="15880" max="15880" width="15.625" customWidth="1"/>
    <col min="15881" max="15881" width="9.625" customWidth="1"/>
    <col min="15882" max="15883" width="15.625" customWidth="1"/>
    <col min="16130" max="16130" width="20.875" customWidth="1"/>
    <col min="16131" max="16131" width="17.625" customWidth="1"/>
    <col min="16132" max="16133" width="18.375" bestFit="1" customWidth="1"/>
    <col min="16134" max="16134" width="10.625" customWidth="1"/>
    <col min="16135" max="16135" width="9.625" customWidth="1"/>
    <col min="16136" max="16136" width="15.625" customWidth="1"/>
    <col min="16137" max="16137" width="9.625" customWidth="1"/>
    <col min="16138" max="16139" width="15.625" customWidth="1"/>
  </cols>
  <sheetData>
    <row r="1" spans="1:11" x14ac:dyDescent="0.4">
      <c r="A1" s="70" t="s">
        <v>72</v>
      </c>
      <c r="B1" s="70"/>
      <c r="C1" s="71" t="s">
        <v>33</v>
      </c>
      <c r="D1" s="71"/>
      <c r="E1" s="71"/>
      <c r="F1" s="71"/>
      <c r="G1" s="71"/>
      <c r="H1" s="71"/>
      <c r="I1" s="67"/>
      <c r="J1" s="67"/>
      <c r="K1" s="67"/>
    </row>
    <row r="2" spans="1:11" ht="19.5" thickBot="1" x14ac:dyDescent="0.45">
      <c r="B2" s="1"/>
      <c r="D2" s="2"/>
    </row>
    <row r="3" spans="1:11" ht="19.5" thickBot="1" x14ac:dyDescent="0.45">
      <c r="B3" s="3" t="s">
        <v>0</v>
      </c>
      <c r="C3" s="72" t="s">
        <v>71</v>
      </c>
      <c r="D3" s="72"/>
      <c r="E3" s="73"/>
      <c r="H3" s="74" t="s">
        <v>32</v>
      </c>
      <c r="I3" s="74"/>
      <c r="J3" s="74"/>
    </row>
    <row r="4" spans="1:11" x14ac:dyDescent="0.4">
      <c r="B4" s="4" t="s">
        <v>1</v>
      </c>
      <c r="C4" s="75">
        <v>45127</v>
      </c>
      <c r="D4" s="75"/>
      <c r="E4" s="76"/>
      <c r="H4" s="77"/>
      <c r="I4" s="78"/>
      <c r="J4" s="78"/>
    </row>
    <row r="5" spans="1:11" x14ac:dyDescent="0.4">
      <c r="B5" s="4" t="s">
        <v>2</v>
      </c>
      <c r="C5" s="75">
        <v>46222</v>
      </c>
      <c r="D5" s="75"/>
      <c r="E5" s="76"/>
      <c r="F5" s="1"/>
      <c r="H5" s="78"/>
      <c r="I5" s="78"/>
      <c r="J5" s="78"/>
    </row>
    <row r="6" spans="1:11" x14ac:dyDescent="0.4">
      <c r="B6" s="4" t="s">
        <v>3</v>
      </c>
      <c r="C6" s="79">
        <v>1.2999999999999999E-2</v>
      </c>
      <c r="D6" s="79"/>
      <c r="E6" s="80"/>
      <c r="H6" s="78"/>
      <c r="I6" s="78"/>
      <c r="J6" s="78"/>
    </row>
    <row r="7" spans="1:11" ht="37.5" x14ac:dyDescent="0.4">
      <c r="B7" s="69" t="s">
        <v>87</v>
      </c>
      <c r="C7" s="81">
        <v>500000000</v>
      </c>
      <c r="D7" s="81"/>
      <c r="E7" s="82"/>
      <c r="H7" s="78"/>
      <c r="I7" s="78"/>
      <c r="J7" s="78"/>
    </row>
    <row r="8" spans="1:11" x14ac:dyDescent="0.4">
      <c r="B8" s="4" t="s">
        <v>4</v>
      </c>
      <c r="C8" s="75">
        <v>45180</v>
      </c>
      <c r="D8" s="75"/>
      <c r="E8" s="76"/>
      <c r="H8" s="78"/>
      <c r="I8" s="78"/>
      <c r="J8" s="78"/>
    </row>
    <row r="9" spans="1:11" ht="38.25" thickBot="1" x14ac:dyDescent="0.45">
      <c r="B9" s="68" t="s">
        <v>88</v>
      </c>
      <c r="C9" s="83">
        <v>10000000</v>
      </c>
      <c r="D9" s="83"/>
      <c r="E9" s="84"/>
      <c r="H9" s="78"/>
      <c r="I9" s="78"/>
      <c r="J9" s="78"/>
    </row>
    <row r="10" spans="1:11" ht="19.5" thickBot="1" x14ac:dyDescent="0.45"/>
    <row r="11" spans="1:11" ht="30.75" customHeight="1" x14ac:dyDescent="0.4">
      <c r="A11" s="91" t="s">
        <v>5</v>
      </c>
      <c r="B11" s="85" t="s">
        <v>6</v>
      </c>
      <c r="C11" s="93" t="s">
        <v>7</v>
      </c>
      <c r="D11" s="94"/>
      <c r="E11" s="85" t="s">
        <v>8</v>
      </c>
      <c r="F11" s="85" t="s">
        <v>9</v>
      </c>
      <c r="G11" s="85" t="s">
        <v>10</v>
      </c>
      <c r="H11" s="85" t="s">
        <v>11</v>
      </c>
      <c r="I11" s="85" t="s">
        <v>12</v>
      </c>
      <c r="J11" s="87" t="s">
        <v>13</v>
      </c>
      <c r="K11" s="89" t="s">
        <v>29</v>
      </c>
    </row>
    <row r="12" spans="1:11" ht="30.75" customHeight="1" thickBot="1" x14ac:dyDescent="0.45">
      <c r="A12" s="92"/>
      <c r="B12" s="86"/>
      <c r="C12" s="49" t="s">
        <v>34</v>
      </c>
      <c r="D12" s="49" t="s">
        <v>35</v>
      </c>
      <c r="E12" s="86"/>
      <c r="F12" s="86"/>
      <c r="G12" s="86"/>
      <c r="H12" s="86"/>
      <c r="I12" s="86"/>
      <c r="J12" s="88"/>
      <c r="K12" s="90"/>
    </row>
    <row r="13" spans="1:11" ht="19.5" thickTop="1" x14ac:dyDescent="0.4">
      <c r="A13" s="4" t="s">
        <v>27</v>
      </c>
      <c r="B13" s="9">
        <f>C7</f>
        <v>500000000</v>
      </c>
      <c r="C13" s="7">
        <f>C4</f>
        <v>45127</v>
      </c>
      <c r="D13" s="53">
        <v>45148</v>
      </c>
      <c r="E13" s="6">
        <f>IF(C13="","",DATEDIF(C13,D13,"D")+1)</f>
        <v>22</v>
      </c>
      <c r="F13" s="8">
        <f>C6</f>
        <v>1.2999999999999999E-2</v>
      </c>
      <c r="G13" s="9">
        <f>IF(B13="","",ROUNDDOWN(B13*E13*F13/365,0))</f>
        <v>391780</v>
      </c>
      <c r="H13" s="8">
        <v>0.01</v>
      </c>
      <c r="I13" s="9">
        <f>IF(B13="","",ROUNDDOWN(B13*E13*H13/365,0))</f>
        <v>301369</v>
      </c>
      <c r="J13" s="10">
        <f>IF(B13="","",G13-I13)</f>
        <v>90411</v>
      </c>
      <c r="K13" s="47" t="s">
        <v>73</v>
      </c>
    </row>
    <row r="14" spans="1:11" ht="19.5" thickBot="1" x14ac:dyDescent="0.45">
      <c r="A14" s="5" t="s">
        <v>28</v>
      </c>
      <c r="B14" s="31">
        <f>IF(D14&gt;$C$8,B13-$C$9,B13)</f>
        <v>500000000</v>
      </c>
      <c r="C14" s="32">
        <f>D13+1</f>
        <v>45149</v>
      </c>
      <c r="D14" s="61">
        <v>45180</v>
      </c>
      <c r="E14" s="34">
        <f>IF(C14="","",DATEDIF(C14,D14,"D")+1)</f>
        <v>32</v>
      </c>
      <c r="F14" s="35">
        <f t="shared" ref="F14:F49" si="0">$F$13</f>
        <v>1.2999999999999999E-2</v>
      </c>
      <c r="G14" s="31">
        <f>IF(B14="","",ROUNDDOWN(B14*E14*F14/365,0))</f>
        <v>569863</v>
      </c>
      <c r="H14" s="35">
        <v>0.01</v>
      </c>
      <c r="I14" s="31">
        <f>IF(B14="","",ROUNDDOWN(B14*E14*H14/365,0))</f>
        <v>438356</v>
      </c>
      <c r="J14" s="36">
        <f>IF(B14="","",G14-I14)</f>
        <v>131507</v>
      </c>
      <c r="K14" s="44">
        <f>SUM(I13:I14)</f>
        <v>739725</v>
      </c>
    </row>
    <row r="15" spans="1:11" x14ac:dyDescent="0.4">
      <c r="A15" s="65" t="s">
        <v>36</v>
      </c>
      <c r="B15" s="27">
        <f t="shared" ref="B15:B49" si="1">IF(D15&gt;$C$8,B14-$C$9,B14)</f>
        <v>490000000</v>
      </c>
      <c r="C15" s="7">
        <f>D14+1</f>
        <v>45181</v>
      </c>
      <c r="D15" s="26">
        <v>45209</v>
      </c>
      <c r="E15" s="6">
        <f t="shared" ref="E15:E18" si="2">IF(C15="","",DATEDIF(C15,D15,"D")+1)</f>
        <v>29</v>
      </c>
      <c r="F15" s="29">
        <f t="shared" si="0"/>
        <v>1.2999999999999999E-2</v>
      </c>
      <c r="G15" s="27">
        <f t="shared" ref="G15:G49" si="3">IF(B15="","",ROUNDDOWN(B15*E15*F15/365,0))</f>
        <v>506109</v>
      </c>
      <c r="H15" s="29">
        <v>0.01</v>
      </c>
      <c r="I15" s="27">
        <f t="shared" ref="I15:I49" si="4">IF(B15="","",ROUNDDOWN(B15*E15*H15/365,0))</f>
        <v>389315</v>
      </c>
      <c r="J15" s="30">
        <f>IF(B15="","",G15-I15)</f>
        <v>116794</v>
      </c>
    </row>
    <row r="16" spans="1:11" x14ac:dyDescent="0.4">
      <c r="A16" s="28" t="s">
        <v>37</v>
      </c>
      <c r="B16" s="27">
        <f t="shared" si="1"/>
        <v>480000000</v>
      </c>
      <c r="C16" s="7">
        <f>D15+1</f>
        <v>45210</v>
      </c>
      <c r="D16" s="26">
        <v>45240</v>
      </c>
      <c r="E16" s="6">
        <f t="shared" si="2"/>
        <v>31</v>
      </c>
      <c r="F16" s="8">
        <f t="shared" si="0"/>
        <v>1.2999999999999999E-2</v>
      </c>
      <c r="G16" s="9">
        <f t="shared" si="3"/>
        <v>529972</v>
      </c>
      <c r="H16" s="8">
        <v>0.01</v>
      </c>
      <c r="I16" s="9">
        <f t="shared" si="4"/>
        <v>407671</v>
      </c>
      <c r="J16" s="10">
        <f t="shared" ref="J16:J49" si="5">IF(B16="","",G16-I16)</f>
        <v>122301</v>
      </c>
    </row>
    <row r="17" spans="1:11" x14ac:dyDescent="0.4">
      <c r="A17" s="28" t="s">
        <v>38</v>
      </c>
      <c r="B17" s="51">
        <f t="shared" si="1"/>
        <v>470000000</v>
      </c>
      <c r="C17" s="52">
        <f t="shared" ref="C17:C22" si="6">D16+1</f>
        <v>45241</v>
      </c>
      <c r="D17" s="60">
        <v>45271</v>
      </c>
      <c r="E17" s="54">
        <f t="shared" si="2"/>
        <v>31</v>
      </c>
      <c r="F17" s="55">
        <f t="shared" si="0"/>
        <v>1.2999999999999999E-2</v>
      </c>
      <c r="G17" s="51">
        <f t="shared" si="3"/>
        <v>518931</v>
      </c>
      <c r="H17" s="55">
        <v>0.01</v>
      </c>
      <c r="I17" s="51">
        <f t="shared" si="4"/>
        <v>399178</v>
      </c>
      <c r="J17" s="56">
        <f t="shared" si="5"/>
        <v>119753</v>
      </c>
    </row>
    <row r="18" spans="1:11" ht="19.5" thickBot="1" x14ac:dyDescent="0.45">
      <c r="A18" s="28" t="s">
        <v>39</v>
      </c>
      <c r="B18" s="9">
        <f t="shared" si="1"/>
        <v>460000000</v>
      </c>
      <c r="C18" s="42">
        <f>D17+1</f>
        <v>45272</v>
      </c>
      <c r="D18" s="25">
        <v>45301</v>
      </c>
      <c r="E18" s="63">
        <f t="shared" si="2"/>
        <v>30</v>
      </c>
      <c r="F18" s="8">
        <f t="shared" si="0"/>
        <v>1.2999999999999999E-2</v>
      </c>
      <c r="G18" s="9">
        <f t="shared" si="3"/>
        <v>491506</v>
      </c>
      <c r="H18" s="8">
        <v>0.01</v>
      </c>
      <c r="I18" s="9">
        <f t="shared" si="4"/>
        <v>378082</v>
      </c>
      <c r="J18" s="10">
        <f t="shared" si="5"/>
        <v>113424</v>
      </c>
    </row>
    <row r="19" spans="1:11" x14ac:dyDescent="0.4">
      <c r="A19" s="28" t="s">
        <v>40</v>
      </c>
      <c r="B19" s="27">
        <f t="shared" si="1"/>
        <v>450000000</v>
      </c>
      <c r="C19" s="7">
        <f t="shared" si="6"/>
        <v>45302</v>
      </c>
      <c r="D19" s="62">
        <v>45335</v>
      </c>
      <c r="E19" s="6">
        <f>IF(C19="","",DATEDIF(C19,D19,"D")+1)</f>
        <v>34</v>
      </c>
      <c r="F19" s="29">
        <f t="shared" si="0"/>
        <v>1.2999999999999999E-2</v>
      </c>
      <c r="G19" s="27">
        <f t="shared" si="3"/>
        <v>544931</v>
      </c>
      <c r="H19" s="29">
        <v>0.01</v>
      </c>
      <c r="I19" s="27">
        <f t="shared" si="4"/>
        <v>419178</v>
      </c>
      <c r="J19" s="30">
        <f t="shared" si="5"/>
        <v>125753</v>
      </c>
      <c r="K19" s="47" t="s">
        <v>74</v>
      </c>
    </row>
    <row r="20" spans="1:11" ht="19.5" thickBot="1" x14ac:dyDescent="0.45">
      <c r="A20" s="5" t="s">
        <v>41</v>
      </c>
      <c r="B20" s="31">
        <f t="shared" si="1"/>
        <v>440000000</v>
      </c>
      <c r="C20" s="32">
        <f t="shared" si="6"/>
        <v>45336</v>
      </c>
      <c r="D20" s="61">
        <v>45362</v>
      </c>
      <c r="E20" s="34">
        <f t="shared" ref="E20:E49" si="7">IF(C20="","",DATEDIF(C20,D20,"D")+1)</f>
        <v>27</v>
      </c>
      <c r="F20" s="35">
        <f t="shared" si="0"/>
        <v>1.2999999999999999E-2</v>
      </c>
      <c r="G20" s="31">
        <f t="shared" si="3"/>
        <v>423123</v>
      </c>
      <c r="H20" s="35">
        <v>0.01</v>
      </c>
      <c r="I20" s="31">
        <f t="shared" si="4"/>
        <v>325479</v>
      </c>
      <c r="J20" s="36">
        <f t="shared" si="5"/>
        <v>97644</v>
      </c>
      <c r="K20" s="44">
        <f>SUM(I15:I20)</f>
        <v>2318903</v>
      </c>
    </row>
    <row r="21" spans="1:11" x14ac:dyDescent="0.4">
      <c r="A21" s="65" t="s">
        <v>42</v>
      </c>
      <c r="B21" s="27">
        <f t="shared" si="1"/>
        <v>430000000</v>
      </c>
      <c r="C21" s="7">
        <f t="shared" si="6"/>
        <v>45363</v>
      </c>
      <c r="D21" s="26">
        <v>45392</v>
      </c>
      <c r="E21" s="6">
        <f t="shared" si="7"/>
        <v>30</v>
      </c>
      <c r="F21" s="29">
        <f t="shared" si="0"/>
        <v>1.2999999999999999E-2</v>
      </c>
      <c r="G21" s="27">
        <f t="shared" si="3"/>
        <v>459452</v>
      </c>
      <c r="H21" s="29">
        <v>0.01</v>
      </c>
      <c r="I21" s="27">
        <f t="shared" si="4"/>
        <v>353424</v>
      </c>
      <c r="J21" s="30">
        <f t="shared" si="5"/>
        <v>106028</v>
      </c>
    </row>
    <row r="22" spans="1:11" x14ac:dyDescent="0.4">
      <c r="A22" s="28" t="s">
        <v>43</v>
      </c>
      <c r="B22" s="27">
        <f t="shared" si="1"/>
        <v>420000000</v>
      </c>
      <c r="C22" s="7">
        <f t="shared" si="6"/>
        <v>45393</v>
      </c>
      <c r="D22" s="26">
        <v>45422</v>
      </c>
      <c r="E22" s="6">
        <f t="shared" si="7"/>
        <v>30</v>
      </c>
      <c r="F22" s="8">
        <f t="shared" si="0"/>
        <v>1.2999999999999999E-2</v>
      </c>
      <c r="G22" s="9">
        <f t="shared" si="3"/>
        <v>448767</v>
      </c>
      <c r="H22" s="8">
        <v>0.01</v>
      </c>
      <c r="I22" s="9">
        <f t="shared" si="4"/>
        <v>345205</v>
      </c>
      <c r="J22" s="10">
        <f t="shared" si="5"/>
        <v>103562</v>
      </c>
    </row>
    <row r="23" spans="1:11" x14ac:dyDescent="0.4">
      <c r="A23" s="28" t="s">
        <v>44</v>
      </c>
      <c r="B23" s="51">
        <f t="shared" si="1"/>
        <v>410000000</v>
      </c>
      <c r="C23" s="52">
        <f>D22+1</f>
        <v>45423</v>
      </c>
      <c r="D23" s="26">
        <v>45453</v>
      </c>
      <c r="E23" s="58">
        <f t="shared" si="7"/>
        <v>31</v>
      </c>
      <c r="F23" s="55">
        <f t="shared" si="0"/>
        <v>1.2999999999999999E-2</v>
      </c>
      <c r="G23" s="51">
        <f t="shared" si="3"/>
        <v>452684</v>
      </c>
      <c r="H23" s="55">
        <v>0.01</v>
      </c>
      <c r="I23" s="51">
        <f t="shared" si="4"/>
        <v>348219</v>
      </c>
      <c r="J23" s="56">
        <f t="shared" si="5"/>
        <v>104465</v>
      </c>
    </row>
    <row r="24" spans="1:11" ht="19.5" thickBot="1" x14ac:dyDescent="0.45">
      <c r="A24" s="28" t="s">
        <v>45</v>
      </c>
      <c r="B24" s="9">
        <f t="shared" si="1"/>
        <v>400000000</v>
      </c>
      <c r="C24" s="42">
        <f t="shared" ref="C24:C49" si="8">D23+1</f>
        <v>45454</v>
      </c>
      <c r="D24" s="25">
        <v>45483</v>
      </c>
      <c r="E24" s="43">
        <f t="shared" si="7"/>
        <v>30</v>
      </c>
      <c r="F24" s="8">
        <f t="shared" si="0"/>
        <v>1.2999999999999999E-2</v>
      </c>
      <c r="G24" s="9">
        <f t="shared" si="3"/>
        <v>427397</v>
      </c>
      <c r="H24" s="8">
        <v>0.01</v>
      </c>
      <c r="I24" s="9">
        <f t="shared" si="4"/>
        <v>328767</v>
      </c>
      <c r="J24" s="10">
        <f t="shared" si="5"/>
        <v>98630</v>
      </c>
    </row>
    <row r="25" spans="1:11" x14ac:dyDescent="0.4">
      <c r="A25" s="28" t="s">
        <v>46</v>
      </c>
      <c r="B25" s="27">
        <f t="shared" si="1"/>
        <v>390000000</v>
      </c>
      <c r="C25" s="7">
        <f t="shared" si="8"/>
        <v>45484</v>
      </c>
      <c r="D25" s="62">
        <v>45517</v>
      </c>
      <c r="E25" s="45">
        <f t="shared" si="7"/>
        <v>34</v>
      </c>
      <c r="F25" s="29">
        <f t="shared" si="0"/>
        <v>1.2999999999999999E-2</v>
      </c>
      <c r="G25" s="27">
        <f t="shared" si="3"/>
        <v>472273</v>
      </c>
      <c r="H25" s="29">
        <v>0.01</v>
      </c>
      <c r="I25" s="27">
        <f t="shared" si="4"/>
        <v>363287</v>
      </c>
      <c r="J25" s="30">
        <f t="shared" si="5"/>
        <v>108986</v>
      </c>
      <c r="K25" s="47" t="s">
        <v>75</v>
      </c>
    </row>
    <row r="26" spans="1:11" ht="19.5" thickBot="1" x14ac:dyDescent="0.45">
      <c r="A26" s="5" t="s">
        <v>47</v>
      </c>
      <c r="B26" s="31">
        <f t="shared" si="1"/>
        <v>380000000</v>
      </c>
      <c r="C26" s="32">
        <f t="shared" si="8"/>
        <v>45518</v>
      </c>
      <c r="D26" s="33">
        <v>45545</v>
      </c>
      <c r="E26" s="46">
        <f t="shared" si="7"/>
        <v>28</v>
      </c>
      <c r="F26" s="35">
        <f t="shared" si="0"/>
        <v>1.2999999999999999E-2</v>
      </c>
      <c r="G26" s="31">
        <f t="shared" si="3"/>
        <v>378958</v>
      </c>
      <c r="H26" s="35">
        <v>0.01</v>
      </c>
      <c r="I26" s="31">
        <f t="shared" si="4"/>
        <v>291506</v>
      </c>
      <c r="J26" s="36">
        <f t="shared" si="5"/>
        <v>87452</v>
      </c>
      <c r="K26" s="44">
        <f>SUM(I21:I26)</f>
        <v>2030408</v>
      </c>
    </row>
    <row r="27" spans="1:11" x14ac:dyDescent="0.4">
      <c r="A27" s="28" t="s">
        <v>48</v>
      </c>
      <c r="B27" s="27">
        <f t="shared" si="1"/>
        <v>370000000</v>
      </c>
      <c r="C27" s="7">
        <f t="shared" si="8"/>
        <v>45546</v>
      </c>
      <c r="D27" s="26">
        <v>45575</v>
      </c>
      <c r="E27" s="45">
        <f t="shared" si="7"/>
        <v>30</v>
      </c>
      <c r="F27" s="29">
        <f t="shared" si="0"/>
        <v>1.2999999999999999E-2</v>
      </c>
      <c r="G27" s="27">
        <f t="shared" si="3"/>
        <v>395342</v>
      </c>
      <c r="H27" s="29">
        <v>0.01</v>
      </c>
      <c r="I27" s="27">
        <f t="shared" si="4"/>
        <v>304109</v>
      </c>
      <c r="J27" s="30">
        <f t="shared" si="5"/>
        <v>91233</v>
      </c>
    </row>
    <row r="28" spans="1:11" x14ac:dyDescent="0.4">
      <c r="A28" s="28" t="s">
        <v>49</v>
      </c>
      <c r="B28" s="27">
        <f t="shared" si="1"/>
        <v>360000000</v>
      </c>
      <c r="C28" s="42">
        <f t="shared" si="8"/>
        <v>45576</v>
      </c>
      <c r="D28" s="60">
        <v>45607</v>
      </c>
      <c r="E28" s="43">
        <f t="shared" si="7"/>
        <v>32</v>
      </c>
      <c r="F28" s="8">
        <f t="shared" si="0"/>
        <v>1.2999999999999999E-2</v>
      </c>
      <c r="G28" s="9">
        <f t="shared" si="3"/>
        <v>410301</v>
      </c>
      <c r="H28" s="8">
        <v>0.01</v>
      </c>
      <c r="I28" s="9">
        <f t="shared" si="4"/>
        <v>315616</v>
      </c>
      <c r="J28" s="10">
        <f t="shared" si="5"/>
        <v>94685</v>
      </c>
    </row>
    <row r="29" spans="1:11" x14ac:dyDescent="0.4">
      <c r="A29" s="28" t="s">
        <v>50</v>
      </c>
      <c r="B29" s="51">
        <f t="shared" si="1"/>
        <v>350000000</v>
      </c>
      <c r="C29" s="52">
        <f t="shared" si="8"/>
        <v>45608</v>
      </c>
      <c r="D29" s="26">
        <v>45636</v>
      </c>
      <c r="E29" s="58">
        <f t="shared" si="7"/>
        <v>29</v>
      </c>
      <c r="F29" s="55">
        <f t="shared" si="0"/>
        <v>1.2999999999999999E-2</v>
      </c>
      <c r="G29" s="51">
        <f t="shared" si="3"/>
        <v>361506</v>
      </c>
      <c r="H29" s="55">
        <v>0.01</v>
      </c>
      <c r="I29" s="51">
        <f t="shared" si="4"/>
        <v>278082</v>
      </c>
      <c r="J29" s="56">
        <f t="shared" si="5"/>
        <v>83424</v>
      </c>
    </row>
    <row r="30" spans="1:11" ht="19.5" thickBot="1" x14ac:dyDescent="0.45">
      <c r="A30" s="28" t="s">
        <v>51</v>
      </c>
      <c r="B30" s="9">
        <f t="shared" si="1"/>
        <v>340000000</v>
      </c>
      <c r="C30" s="42">
        <f t="shared" si="8"/>
        <v>45637</v>
      </c>
      <c r="D30" s="25">
        <v>45667</v>
      </c>
      <c r="E30" s="43">
        <f t="shared" si="7"/>
        <v>31</v>
      </c>
      <c r="F30" s="8">
        <f t="shared" si="0"/>
        <v>1.2999999999999999E-2</v>
      </c>
      <c r="G30" s="9">
        <f t="shared" si="3"/>
        <v>375397</v>
      </c>
      <c r="H30" s="8">
        <v>0.01</v>
      </c>
      <c r="I30" s="9">
        <f t="shared" si="4"/>
        <v>288767</v>
      </c>
      <c r="J30" s="10">
        <f t="shared" si="5"/>
        <v>86630</v>
      </c>
    </row>
    <row r="31" spans="1:11" x14ac:dyDescent="0.4">
      <c r="A31" s="28" t="s">
        <v>52</v>
      </c>
      <c r="B31" s="27">
        <f t="shared" si="1"/>
        <v>330000000</v>
      </c>
      <c r="C31" s="7">
        <f t="shared" si="8"/>
        <v>45668</v>
      </c>
      <c r="D31" s="64">
        <v>45698</v>
      </c>
      <c r="E31" s="45">
        <f t="shared" si="7"/>
        <v>31</v>
      </c>
      <c r="F31" s="29">
        <f t="shared" si="0"/>
        <v>1.2999999999999999E-2</v>
      </c>
      <c r="G31" s="27">
        <f t="shared" si="3"/>
        <v>364356</v>
      </c>
      <c r="H31" s="29">
        <v>0.01</v>
      </c>
      <c r="I31" s="27">
        <f t="shared" si="4"/>
        <v>280273</v>
      </c>
      <c r="J31" s="30">
        <f t="shared" si="5"/>
        <v>84083</v>
      </c>
      <c r="K31" s="47" t="s">
        <v>76</v>
      </c>
    </row>
    <row r="32" spans="1:11" ht="19.5" thickBot="1" x14ac:dyDescent="0.45">
      <c r="A32" s="5" t="s">
        <v>53</v>
      </c>
      <c r="B32" s="31">
        <f t="shared" si="1"/>
        <v>320000000</v>
      </c>
      <c r="C32" s="32">
        <f t="shared" si="8"/>
        <v>45699</v>
      </c>
      <c r="D32" s="33">
        <v>45726</v>
      </c>
      <c r="E32" s="46">
        <f t="shared" si="7"/>
        <v>28</v>
      </c>
      <c r="F32" s="35">
        <f t="shared" si="0"/>
        <v>1.2999999999999999E-2</v>
      </c>
      <c r="G32" s="31">
        <f t="shared" si="3"/>
        <v>319123</v>
      </c>
      <c r="H32" s="35">
        <v>0.01</v>
      </c>
      <c r="I32" s="31">
        <f t="shared" si="4"/>
        <v>245479</v>
      </c>
      <c r="J32" s="36">
        <f t="shared" si="5"/>
        <v>73644</v>
      </c>
      <c r="K32" s="44">
        <f>SUM(I27:I32)</f>
        <v>1712326</v>
      </c>
    </row>
    <row r="33" spans="1:11" x14ac:dyDescent="0.4">
      <c r="A33" s="28" t="s">
        <v>54</v>
      </c>
      <c r="B33" s="27">
        <f t="shared" si="1"/>
        <v>310000000</v>
      </c>
      <c r="C33" s="7">
        <f t="shared" si="8"/>
        <v>45727</v>
      </c>
      <c r="D33" s="26">
        <v>45757</v>
      </c>
      <c r="E33" s="45">
        <f t="shared" si="7"/>
        <v>31</v>
      </c>
      <c r="F33" s="29">
        <f t="shared" si="0"/>
        <v>1.2999999999999999E-2</v>
      </c>
      <c r="G33" s="27">
        <f t="shared" si="3"/>
        <v>342273</v>
      </c>
      <c r="H33" s="29">
        <v>0.01</v>
      </c>
      <c r="I33" s="27">
        <f t="shared" si="4"/>
        <v>263287</v>
      </c>
      <c r="J33" s="30">
        <f t="shared" si="5"/>
        <v>78986</v>
      </c>
    </row>
    <row r="34" spans="1:11" x14ac:dyDescent="0.4">
      <c r="A34" s="28" t="s">
        <v>55</v>
      </c>
      <c r="B34" s="27">
        <f t="shared" si="1"/>
        <v>300000000</v>
      </c>
      <c r="C34" s="42">
        <f t="shared" si="8"/>
        <v>45758</v>
      </c>
      <c r="D34" s="60">
        <v>45789</v>
      </c>
      <c r="E34" s="43">
        <f t="shared" si="7"/>
        <v>32</v>
      </c>
      <c r="F34" s="8">
        <f t="shared" si="0"/>
        <v>1.2999999999999999E-2</v>
      </c>
      <c r="G34" s="9">
        <f t="shared" si="3"/>
        <v>341917</v>
      </c>
      <c r="H34" s="8">
        <v>0.01</v>
      </c>
      <c r="I34" s="9">
        <f t="shared" si="4"/>
        <v>263013</v>
      </c>
      <c r="J34" s="10">
        <f t="shared" si="5"/>
        <v>78904</v>
      </c>
    </row>
    <row r="35" spans="1:11" x14ac:dyDescent="0.4">
      <c r="A35" s="28" t="s">
        <v>56</v>
      </c>
      <c r="B35" s="51">
        <f t="shared" si="1"/>
        <v>290000000</v>
      </c>
      <c r="C35" s="52">
        <f t="shared" si="8"/>
        <v>45790</v>
      </c>
      <c r="D35" s="26">
        <v>45818</v>
      </c>
      <c r="E35" s="58">
        <f t="shared" si="7"/>
        <v>29</v>
      </c>
      <c r="F35" s="55">
        <f t="shared" si="0"/>
        <v>1.2999999999999999E-2</v>
      </c>
      <c r="G35" s="51">
        <f t="shared" si="3"/>
        <v>299534</v>
      </c>
      <c r="H35" s="55">
        <v>0.01</v>
      </c>
      <c r="I35" s="51">
        <f t="shared" si="4"/>
        <v>230410</v>
      </c>
      <c r="J35" s="56">
        <f t="shared" si="5"/>
        <v>69124</v>
      </c>
    </row>
    <row r="36" spans="1:11" ht="19.5" thickBot="1" x14ac:dyDescent="0.45">
      <c r="A36" s="28" t="s">
        <v>57</v>
      </c>
      <c r="B36" s="9">
        <f t="shared" si="1"/>
        <v>280000000</v>
      </c>
      <c r="C36" s="42">
        <f t="shared" si="8"/>
        <v>45819</v>
      </c>
      <c r="D36" s="25">
        <v>45848</v>
      </c>
      <c r="E36" s="43">
        <f t="shared" si="7"/>
        <v>30</v>
      </c>
      <c r="F36" s="8">
        <f t="shared" si="0"/>
        <v>1.2999999999999999E-2</v>
      </c>
      <c r="G36" s="9">
        <f t="shared" si="3"/>
        <v>299178</v>
      </c>
      <c r="H36" s="8">
        <v>0.01</v>
      </c>
      <c r="I36" s="9">
        <f t="shared" si="4"/>
        <v>230136</v>
      </c>
      <c r="J36" s="10">
        <f t="shared" si="5"/>
        <v>69042</v>
      </c>
    </row>
    <row r="37" spans="1:11" x14ac:dyDescent="0.4">
      <c r="A37" s="28" t="s">
        <v>58</v>
      </c>
      <c r="B37" s="27">
        <f t="shared" si="1"/>
        <v>270000000</v>
      </c>
      <c r="C37" s="7">
        <f t="shared" si="8"/>
        <v>45849</v>
      </c>
      <c r="D37" s="62">
        <v>45881</v>
      </c>
      <c r="E37" s="45">
        <f t="shared" si="7"/>
        <v>33</v>
      </c>
      <c r="F37" s="29">
        <f t="shared" si="0"/>
        <v>1.2999999999999999E-2</v>
      </c>
      <c r="G37" s="27">
        <f t="shared" si="3"/>
        <v>317342</v>
      </c>
      <c r="H37" s="29">
        <v>0.01</v>
      </c>
      <c r="I37" s="27">
        <f t="shared" si="4"/>
        <v>244109</v>
      </c>
      <c r="J37" s="30">
        <f t="shared" si="5"/>
        <v>73233</v>
      </c>
      <c r="K37" s="47" t="s">
        <v>77</v>
      </c>
    </row>
    <row r="38" spans="1:11" ht="19.5" thickBot="1" x14ac:dyDescent="0.45">
      <c r="A38" s="5" t="s">
        <v>59</v>
      </c>
      <c r="B38" s="31">
        <f t="shared" si="1"/>
        <v>260000000</v>
      </c>
      <c r="C38" s="32">
        <f t="shared" si="8"/>
        <v>45882</v>
      </c>
      <c r="D38" s="33">
        <v>45910</v>
      </c>
      <c r="E38" s="46">
        <f t="shared" si="7"/>
        <v>29</v>
      </c>
      <c r="F38" s="35">
        <f t="shared" si="0"/>
        <v>1.2999999999999999E-2</v>
      </c>
      <c r="G38" s="31">
        <f t="shared" si="3"/>
        <v>268547</v>
      </c>
      <c r="H38" s="35">
        <v>0.01</v>
      </c>
      <c r="I38" s="31">
        <f t="shared" si="4"/>
        <v>206575</v>
      </c>
      <c r="J38" s="36">
        <f t="shared" si="5"/>
        <v>61972</v>
      </c>
      <c r="K38" s="44">
        <f>SUM(I33:I38)</f>
        <v>1437530</v>
      </c>
    </row>
    <row r="39" spans="1:11" x14ac:dyDescent="0.4">
      <c r="A39" s="28" t="s">
        <v>60</v>
      </c>
      <c r="B39" s="27">
        <f t="shared" si="1"/>
        <v>250000000</v>
      </c>
      <c r="C39" s="7">
        <f t="shared" si="8"/>
        <v>45911</v>
      </c>
      <c r="D39" s="26">
        <v>45940</v>
      </c>
      <c r="E39" s="45">
        <f t="shared" si="7"/>
        <v>30</v>
      </c>
      <c r="F39" s="29">
        <f t="shared" si="0"/>
        <v>1.2999999999999999E-2</v>
      </c>
      <c r="G39" s="27">
        <f t="shared" si="3"/>
        <v>267123</v>
      </c>
      <c r="H39" s="29">
        <v>0.01</v>
      </c>
      <c r="I39" s="27">
        <f t="shared" si="4"/>
        <v>205479</v>
      </c>
      <c r="J39" s="30">
        <f t="shared" si="5"/>
        <v>61644</v>
      </c>
    </row>
    <row r="40" spans="1:11" x14ac:dyDescent="0.4">
      <c r="A40" s="28" t="s">
        <v>61</v>
      </c>
      <c r="B40" s="27">
        <f t="shared" si="1"/>
        <v>240000000</v>
      </c>
      <c r="C40" s="42">
        <f t="shared" si="8"/>
        <v>45941</v>
      </c>
      <c r="D40" s="25">
        <v>45971</v>
      </c>
      <c r="E40" s="43">
        <f t="shared" si="7"/>
        <v>31</v>
      </c>
      <c r="F40" s="8">
        <f t="shared" si="0"/>
        <v>1.2999999999999999E-2</v>
      </c>
      <c r="G40" s="9">
        <f t="shared" si="3"/>
        <v>264986</v>
      </c>
      <c r="H40" s="8">
        <v>0.01</v>
      </c>
      <c r="I40" s="9">
        <f t="shared" si="4"/>
        <v>203835</v>
      </c>
      <c r="J40" s="10">
        <f t="shared" si="5"/>
        <v>61151</v>
      </c>
    </row>
    <row r="41" spans="1:11" x14ac:dyDescent="0.4">
      <c r="A41" s="28" t="s">
        <v>62</v>
      </c>
      <c r="B41" s="51">
        <f t="shared" si="1"/>
        <v>230000000</v>
      </c>
      <c r="C41" s="52">
        <f t="shared" si="8"/>
        <v>45972</v>
      </c>
      <c r="D41" s="25">
        <v>46001</v>
      </c>
      <c r="E41" s="58">
        <f t="shared" si="7"/>
        <v>30</v>
      </c>
      <c r="F41" s="55">
        <f t="shared" si="0"/>
        <v>1.2999999999999999E-2</v>
      </c>
      <c r="G41" s="51">
        <f t="shared" si="3"/>
        <v>245753</v>
      </c>
      <c r="H41" s="55">
        <v>0.01</v>
      </c>
      <c r="I41" s="51">
        <f t="shared" si="4"/>
        <v>189041</v>
      </c>
      <c r="J41" s="56">
        <f t="shared" si="5"/>
        <v>56712</v>
      </c>
    </row>
    <row r="42" spans="1:11" ht="19.5" thickBot="1" x14ac:dyDescent="0.45">
      <c r="A42" s="28" t="s">
        <v>63</v>
      </c>
      <c r="B42" s="9">
        <f t="shared" si="1"/>
        <v>220000000</v>
      </c>
      <c r="C42" s="42">
        <f t="shared" si="8"/>
        <v>46002</v>
      </c>
      <c r="D42" s="59">
        <v>46035</v>
      </c>
      <c r="E42" s="43">
        <f t="shared" si="7"/>
        <v>34</v>
      </c>
      <c r="F42" s="8">
        <f t="shared" si="0"/>
        <v>1.2999999999999999E-2</v>
      </c>
      <c r="G42" s="9">
        <f t="shared" si="3"/>
        <v>266410</v>
      </c>
      <c r="H42" s="8">
        <v>0.01</v>
      </c>
      <c r="I42" s="9">
        <f t="shared" si="4"/>
        <v>204931</v>
      </c>
      <c r="J42" s="10">
        <f t="shared" si="5"/>
        <v>61479</v>
      </c>
    </row>
    <row r="43" spans="1:11" x14ac:dyDescent="0.4">
      <c r="A43" s="28" t="s">
        <v>64</v>
      </c>
      <c r="B43" s="27">
        <f t="shared" si="1"/>
        <v>210000000</v>
      </c>
      <c r="C43" s="7">
        <f t="shared" si="8"/>
        <v>46036</v>
      </c>
      <c r="D43" s="26">
        <v>46063</v>
      </c>
      <c r="E43" s="45">
        <f t="shared" si="7"/>
        <v>28</v>
      </c>
      <c r="F43" s="29">
        <f t="shared" si="0"/>
        <v>1.2999999999999999E-2</v>
      </c>
      <c r="G43" s="27">
        <f t="shared" si="3"/>
        <v>209424</v>
      </c>
      <c r="H43" s="29">
        <v>0.01</v>
      </c>
      <c r="I43" s="27">
        <f t="shared" si="4"/>
        <v>161095</v>
      </c>
      <c r="J43" s="30">
        <f t="shared" si="5"/>
        <v>48329</v>
      </c>
      <c r="K43" s="47" t="s">
        <v>78</v>
      </c>
    </row>
    <row r="44" spans="1:11" ht="19.5" thickBot="1" x14ac:dyDescent="0.45">
      <c r="A44" s="5" t="s">
        <v>65</v>
      </c>
      <c r="B44" s="31">
        <f t="shared" si="1"/>
        <v>200000000</v>
      </c>
      <c r="C44" s="32">
        <f t="shared" si="8"/>
        <v>46064</v>
      </c>
      <c r="D44" s="33">
        <v>46091</v>
      </c>
      <c r="E44" s="46">
        <f t="shared" si="7"/>
        <v>28</v>
      </c>
      <c r="F44" s="35">
        <f t="shared" si="0"/>
        <v>1.2999999999999999E-2</v>
      </c>
      <c r="G44" s="31">
        <f t="shared" si="3"/>
        <v>199452</v>
      </c>
      <c r="H44" s="35">
        <v>0.01</v>
      </c>
      <c r="I44" s="31">
        <f t="shared" si="4"/>
        <v>153424</v>
      </c>
      <c r="J44" s="36">
        <f t="shared" si="5"/>
        <v>46028</v>
      </c>
      <c r="K44" s="44">
        <f>SUM(I39:I44)</f>
        <v>1117805</v>
      </c>
    </row>
    <row r="45" spans="1:11" x14ac:dyDescent="0.4">
      <c r="A45" s="28" t="s">
        <v>66</v>
      </c>
      <c r="B45" s="27">
        <f t="shared" si="1"/>
        <v>190000000</v>
      </c>
      <c r="C45" s="7">
        <f t="shared" si="8"/>
        <v>46092</v>
      </c>
      <c r="D45" s="26">
        <v>46122</v>
      </c>
      <c r="E45" s="45">
        <f t="shared" si="7"/>
        <v>31</v>
      </c>
      <c r="F45" s="29">
        <f t="shared" si="0"/>
        <v>1.2999999999999999E-2</v>
      </c>
      <c r="G45" s="27">
        <f t="shared" si="3"/>
        <v>209780</v>
      </c>
      <c r="H45" s="29">
        <v>0.01</v>
      </c>
      <c r="I45" s="27">
        <f t="shared" si="4"/>
        <v>161369</v>
      </c>
      <c r="J45" s="30">
        <f t="shared" si="5"/>
        <v>48411</v>
      </c>
      <c r="K45" s="66"/>
    </row>
    <row r="46" spans="1:11" x14ac:dyDescent="0.4">
      <c r="A46" s="28" t="s">
        <v>67</v>
      </c>
      <c r="B46" s="27">
        <f t="shared" si="1"/>
        <v>180000000</v>
      </c>
      <c r="C46" s="42">
        <f t="shared" si="8"/>
        <v>46123</v>
      </c>
      <c r="D46" s="59">
        <v>46153</v>
      </c>
      <c r="E46" s="43">
        <f>IF(C46="","",DATEDIF(C46,D46,"D")+1)</f>
        <v>31</v>
      </c>
      <c r="F46" s="8">
        <f t="shared" si="0"/>
        <v>1.2999999999999999E-2</v>
      </c>
      <c r="G46" s="9">
        <f t="shared" si="3"/>
        <v>198739</v>
      </c>
      <c r="H46" s="8">
        <v>0.01</v>
      </c>
      <c r="I46" s="9">
        <f t="shared" si="4"/>
        <v>152876</v>
      </c>
      <c r="J46" s="10">
        <f t="shared" si="5"/>
        <v>45863</v>
      </c>
      <c r="K46" s="66"/>
    </row>
    <row r="47" spans="1:11" x14ac:dyDescent="0.4">
      <c r="A47" s="28" t="s">
        <v>68</v>
      </c>
      <c r="B47" s="51">
        <f t="shared" si="1"/>
        <v>170000000</v>
      </c>
      <c r="C47" s="52">
        <f t="shared" si="8"/>
        <v>46154</v>
      </c>
      <c r="D47" s="25">
        <v>46183</v>
      </c>
      <c r="E47" s="58">
        <f>IF(C47="","",DATEDIF(C47,D47,"D")+1)</f>
        <v>30</v>
      </c>
      <c r="F47" s="55">
        <f t="shared" si="0"/>
        <v>1.2999999999999999E-2</v>
      </c>
      <c r="G47" s="51">
        <f t="shared" si="3"/>
        <v>181643</v>
      </c>
      <c r="H47" s="55">
        <v>0.01</v>
      </c>
      <c r="I47" s="51">
        <f t="shared" si="4"/>
        <v>139726</v>
      </c>
      <c r="J47" s="56">
        <f t="shared" si="5"/>
        <v>41917</v>
      </c>
      <c r="K47" s="66"/>
    </row>
    <row r="48" spans="1:11" ht="19.5" thickBot="1" x14ac:dyDescent="0.45">
      <c r="A48" s="28" t="s">
        <v>69</v>
      </c>
      <c r="B48" s="9">
        <f t="shared" si="1"/>
        <v>160000000</v>
      </c>
      <c r="C48" s="42">
        <f t="shared" si="8"/>
        <v>46184</v>
      </c>
      <c r="D48" s="25">
        <v>46213</v>
      </c>
      <c r="E48" s="43">
        <f t="shared" si="7"/>
        <v>30</v>
      </c>
      <c r="F48" s="8">
        <f t="shared" si="0"/>
        <v>1.2999999999999999E-2</v>
      </c>
      <c r="G48" s="9">
        <f t="shared" si="3"/>
        <v>170958</v>
      </c>
      <c r="H48" s="8">
        <v>0.01</v>
      </c>
      <c r="I48" s="9">
        <f t="shared" si="4"/>
        <v>131506</v>
      </c>
      <c r="J48" s="10">
        <f t="shared" si="5"/>
        <v>39452</v>
      </c>
      <c r="K48" s="66"/>
    </row>
    <row r="49" spans="1:11" x14ac:dyDescent="0.4">
      <c r="A49" s="28" t="s">
        <v>70</v>
      </c>
      <c r="B49" s="27">
        <f t="shared" si="1"/>
        <v>150000000</v>
      </c>
      <c r="C49" s="7">
        <f t="shared" si="8"/>
        <v>46214</v>
      </c>
      <c r="D49" s="26">
        <f>C5</f>
        <v>46222</v>
      </c>
      <c r="E49" s="45">
        <f t="shared" si="7"/>
        <v>9</v>
      </c>
      <c r="F49" s="29">
        <f t="shared" si="0"/>
        <v>1.2999999999999999E-2</v>
      </c>
      <c r="G49" s="27">
        <f t="shared" si="3"/>
        <v>48082</v>
      </c>
      <c r="H49" s="29">
        <v>0.01</v>
      </c>
      <c r="I49" s="27">
        <f t="shared" si="4"/>
        <v>36986</v>
      </c>
      <c r="J49" s="30">
        <f t="shared" si="5"/>
        <v>11096</v>
      </c>
      <c r="K49" s="47" t="s">
        <v>79</v>
      </c>
    </row>
    <row r="50" spans="1:11" ht="19.5" thickBot="1" x14ac:dyDescent="0.45">
      <c r="A50" s="28"/>
      <c r="B50" s="11"/>
      <c r="C50" s="7"/>
      <c r="D50" s="26"/>
      <c r="E50" s="6"/>
      <c r="F50" s="8"/>
      <c r="G50" s="9"/>
      <c r="H50" s="8"/>
      <c r="I50" s="9"/>
      <c r="J50" s="10"/>
      <c r="K50" s="44">
        <f>SUM(I45:I49)</f>
        <v>622463</v>
      </c>
    </row>
    <row r="51" spans="1:11" ht="19.5" thickBot="1" x14ac:dyDescent="0.45">
      <c r="A51" s="4"/>
      <c r="B51" s="11"/>
      <c r="C51" s="7"/>
      <c r="D51" s="26"/>
      <c r="E51" s="6"/>
      <c r="F51" s="8"/>
      <c r="G51" s="9"/>
      <c r="H51" s="8"/>
      <c r="I51" s="9"/>
      <c r="J51" s="10"/>
      <c r="K51" s="48" t="s">
        <v>30</v>
      </c>
    </row>
    <row r="52" spans="1:11" ht="19.5" thickBot="1" x14ac:dyDescent="0.45">
      <c r="A52" s="2"/>
      <c r="B52" s="12"/>
      <c r="C52" s="13"/>
      <c r="D52" s="14"/>
      <c r="E52" s="15" t="s">
        <v>15</v>
      </c>
      <c r="F52" s="16"/>
      <c r="G52" s="17">
        <f>SUM(G13:G51)</f>
        <v>12972912</v>
      </c>
      <c r="H52" s="18"/>
      <c r="I52" s="17">
        <f>SUM(I13:I51)</f>
        <v>9979160</v>
      </c>
      <c r="J52" s="19">
        <f>SUM(J13:J51)</f>
        <v>2993752</v>
      </c>
      <c r="K52" s="44">
        <f>K14+K20+K26+K32+K38+K44+K50</f>
        <v>9979160</v>
      </c>
    </row>
    <row r="53" spans="1:11" hidden="1" x14ac:dyDescent="0.4">
      <c r="A53" s="2"/>
      <c r="B53" s="20"/>
      <c r="C53" s="21"/>
      <c r="D53" s="14"/>
    </row>
    <row r="54" spans="1:11" ht="19.5" hidden="1" thickBot="1" x14ac:dyDescent="0.45">
      <c r="B54" t="s">
        <v>16</v>
      </c>
    </row>
    <row r="55" spans="1:11" ht="19.5" hidden="1" thickBot="1" x14ac:dyDescent="0.45">
      <c r="A55" s="22" t="s">
        <v>5</v>
      </c>
      <c r="B55" s="41" t="s">
        <v>25</v>
      </c>
      <c r="C55" s="37" t="s">
        <v>26</v>
      </c>
    </row>
    <row r="56" spans="1:11" ht="19.5" hidden="1" thickTop="1" x14ac:dyDescent="0.4">
      <c r="A56" s="23" t="s">
        <v>14</v>
      </c>
      <c r="B56" s="38">
        <v>44449</v>
      </c>
      <c r="C56" s="38">
        <v>44630</v>
      </c>
    </row>
    <row r="57" spans="1:11" hidden="1" x14ac:dyDescent="0.4">
      <c r="A57" s="24" t="s">
        <v>17</v>
      </c>
      <c r="B57" s="38">
        <v>44630</v>
      </c>
      <c r="C57" s="38">
        <v>44816</v>
      </c>
    </row>
    <row r="58" spans="1:11" hidden="1" x14ac:dyDescent="0.4">
      <c r="A58" s="24" t="s">
        <v>18</v>
      </c>
      <c r="B58" s="38">
        <v>44816</v>
      </c>
      <c r="C58" s="38">
        <v>44995</v>
      </c>
    </row>
    <row r="59" spans="1:11" hidden="1" x14ac:dyDescent="0.4">
      <c r="A59" s="24" t="s">
        <v>19</v>
      </c>
      <c r="B59" s="38">
        <v>44995</v>
      </c>
      <c r="C59" s="39">
        <v>45180</v>
      </c>
    </row>
    <row r="60" spans="1:11" hidden="1" x14ac:dyDescent="0.4">
      <c r="A60" s="24" t="s">
        <v>20</v>
      </c>
      <c r="B60" s="39">
        <v>45180</v>
      </c>
      <c r="C60" s="39">
        <v>45362</v>
      </c>
    </row>
    <row r="61" spans="1:11" hidden="1" x14ac:dyDescent="0.4">
      <c r="A61" s="24" t="s">
        <v>21</v>
      </c>
      <c r="B61" s="39">
        <v>45362</v>
      </c>
      <c r="C61" s="39">
        <v>45545</v>
      </c>
    </row>
    <row r="62" spans="1:11" hidden="1" x14ac:dyDescent="0.4">
      <c r="A62" s="24" t="s">
        <v>22</v>
      </c>
      <c r="B62" s="39">
        <v>45545</v>
      </c>
      <c r="C62" s="39">
        <v>45726</v>
      </c>
    </row>
    <row r="63" spans="1:11" hidden="1" x14ac:dyDescent="0.4">
      <c r="A63" s="24" t="s">
        <v>23</v>
      </c>
      <c r="B63" s="39">
        <v>45726</v>
      </c>
      <c r="C63" s="39">
        <v>45910</v>
      </c>
    </row>
    <row r="64" spans="1:11" ht="19.5" hidden="1" thickBot="1" x14ac:dyDescent="0.45">
      <c r="A64" s="24" t="s">
        <v>24</v>
      </c>
      <c r="B64" s="40">
        <v>45910</v>
      </c>
      <c r="C64" s="40">
        <v>46091</v>
      </c>
    </row>
  </sheetData>
  <mergeCells count="21">
    <mergeCell ref="H11:H12"/>
    <mergeCell ref="I11:I12"/>
    <mergeCell ref="J11:J12"/>
    <mergeCell ref="K11:K12"/>
    <mergeCell ref="A11:A12"/>
    <mergeCell ref="B11:B12"/>
    <mergeCell ref="C11:D11"/>
    <mergeCell ref="E11:E12"/>
    <mergeCell ref="F11:F12"/>
    <mergeCell ref="G11:G12"/>
    <mergeCell ref="A1:B1"/>
    <mergeCell ref="C1:H1"/>
    <mergeCell ref="C3:E3"/>
    <mergeCell ref="H3:J3"/>
    <mergeCell ref="C4:E4"/>
    <mergeCell ref="H4:J9"/>
    <mergeCell ref="C5:E5"/>
    <mergeCell ref="C6:E6"/>
    <mergeCell ref="C7:E7"/>
    <mergeCell ref="C8:E8"/>
    <mergeCell ref="C9:E9"/>
  </mergeCells>
  <phoneticPr fontId="2"/>
  <pageMargins left="0.70866141732283472" right="0.70866141732283472" top="0.74803149606299213" bottom="0.74803149606299213" header="0.31496062992125984" footer="0.31496062992125984"/>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F747-9C67-4320-BDBC-2DBB6C62B378}">
  <sheetPr>
    <pageSetUpPr fitToPage="1"/>
  </sheetPr>
  <dimension ref="A1:K52"/>
  <sheetViews>
    <sheetView zoomScaleNormal="100" workbookViewId="0">
      <selection activeCell="B7" sqref="B7:B9"/>
    </sheetView>
  </sheetViews>
  <sheetFormatPr defaultRowHeight="18.75" x14ac:dyDescent="0.4"/>
  <cols>
    <col min="2" max="2" width="24.875" customWidth="1"/>
    <col min="3" max="3" width="17.625" customWidth="1"/>
    <col min="4" max="4" width="18.375" bestFit="1" customWidth="1"/>
    <col min="5" max="5" width="18.625" bestFit="1" customWidth="1"/>
    <col min="6" max="6" width="10.625" customWidth="1"/>
    <col min="7" max="7" width="17.25" customWidth="1"/>
    <col min="8" max="8" width="15.625" customWidth="1"/>
    <col min="9" max="9" width="17.25" customWidth="1"/>
    <col min="10" max="10" width="15.625" customWidth="1"/>
    <col min="11" max="11" width="20.5" customWidth="1"/>
    <col min="12" max="12" width="37.25" customWidth="1"/>
    <col min="258" max="258" width="20.875" customWidth="1"/>
    <col min="259" max="259" width="17.625" customWidth="1"/>
    <col min="260" max="261" width="18.375" bestFit="1" customWidth="1"/>
    <col min="262" max="262" width="10.625" customWidth="1"/>
    <col min="263" max="263" width="9.625" customWidth="1"/>
    <col min="264" max="264" width="15.625" customWidth="1"/>
    <col min="265" max="265" width="9.625" customWidth="1"/>
    <col min="266" max="267" width="15.625" customWidth="1"/>
    <col min="514" max="514" width="20.875" customWidth="1"/>
    <col min="515" max="515" width="17.625" customWidth="1"/>
    <col min="516" max="517" width="18.375" bestFit="1" customWidth="1"/>
    <col min="518" max="518" width="10.625" customWidth="1"/>
    <col min="519" max="519" width="9.625" customWidth="1"/>
    <col min="520" max="520" width="15.625" customWidth="1"/>
    <col min="521" max="521" width="9.625" customWidth="1"/>
    <col min="522" max="523" width="15.625" customWidth="1"/>
    <col min="770" max="770" width="20.875" customWidth="1"/>
    <col min="771" max="771" width="17.625" customWidth="1"/>
    <col min="772" max="773" width="18.375" bestFit="1" customWidth="1"/>
    <col min="774" max="774" width="10.625" customWidth="1"/>
    <col min="775" max="775" width="9.625" customWidth="1"/>
    <col min="776" max="776" width="15.625" customWidth="1"/>
    <col min="777" max="777" width="9.625" customWidth="1"/>
    <col min="778" max="779" width="15.625" customWidth="1"/>
    <col min="1026" max="1026" width="20.875" customWidth="1"/>
    <col min="1027" max="1027" width="17.625" customWidth="1"/>
    <col min="1028" max="1029" width="18.375" bestFit="1" customWidth="1"/>
    <col min="1030" max="1030" width="10.625" customWidth="1"/>
    <col min="1031" max="1031" width="9.625" customWidth="1"/>
    <col min="1032" max="1032" width="15.625" customWidth="1"/>
    <col min="1033" max="1033" width="9.625" customWidth="1"/>
    <col min="1034" max="1035" width="15.625" customWidth="1"/>
    <col min="1282" max="1282" width="20.875" customWidth="1"/>
    <col min="1283" max="1283" width="17.625" customWidth="1"/>
    <col min="1284" max="1285" width="18.375" bestFit="1" customWidth="1"/>
    <col min="1286" max="1286" width="10.625" customWidth="1"/>
    <col min="1287" max="1287" width="9.625" customWidth="1"/>
    <col min="1288" max="1288" width="15.625" customWidth="1"/>
    <col min="1289" max="1289" width="9.625" customWidth="1"/>
    <col min="1290" max="1291" width="15.625" customWidth="1"/>
    <col min="1538" max="1538" width="20.875" customWidth="1"/>
    <col min="1539" max="1539" width="17.625" customWidth="1"/>
    <col min="1540" max="1541" width="18.375" bestFit="1" customWidth="1"/>
    <col min="1542" max="1542" width="10.625" customWidth="1"/>
    <col min="1543" max="1543" width="9.625" customWidth="1"/>
    <col min="1544" max="1544" width="15.625" customWidth="1"/>
    <col min="1545" max="1545" width="9.625" customWidth="1"/>
    <col min="1546" max="1547" width="15.625" customWidth="1"/>
    <col min="1794" max="1794" width="20.875" customWidth="1"/>
    <col min="1795" max="1795" width="17.625" customWidth="1"/>
    <col min="1796" max="1797" width="18.375" bestFit="1" customWidth="1"/>
    <col min="1798" max="1798" width="10.625" customWidth="1"/>
    <col min="1799" max="1799" width="9.625" customWidth="1"/>
    <col min="1800" max="1800" width="15.625" customWidth="1"/>
    <col min="1801" max="1801" width="9.625" customWidth="1"/>
    <col min="1802" max="1803" width="15.625" customWidth="1"/>
    <col min="2050" max="2050" width="20.875" customWidth="1"/>
    <col min="2051" max="2051" width="17.625" customWidth="1"/>
    <col min="2052" max="2053" width="18.375" bestFit="1" customWidth="1"/>
    <col min="2054" max="2054" width="10.625" customWidth="1"/>
    <col min="2055" max="2055" width="9.625" customWidth="1"/>
    <col min="2056" max="2056" width="15.625" customWidth="1"/>
    <col min="2057" max="2057" width="9.625" customWidth="1"/>
    <col min="2058" max="2059" width="15.625" customWidth="1"/>
    <col min="2306" max="2306" width="20.875" customWidth="1"/>
    <col min="2307" max="2307" width="17.625" customWidth="1"/>
    <col min="2308" max="2309" width="18.375" bestFit="1" customWidth="1"/>
    <col min="2310" max="2310" width="10.625" customWidth="1"/>
    <col min="2311" max="2311" width="9.625" customWidth="1"/>
    <col min="2312" max="2312" width="15.625" customWidth="1"/>
    <col min="2313" max="2313" width="9.625" customWidth="1"/>
    <col min="2314" max="2315" width="15.625" customWidth="1"/>
    <col min="2562" max="2562" width="20.875" customWidth="1"/>
    <col min="2563" max="2563" width="17.625" customWidth="1"/>
    <col min="2564" max="2565" width="18.375" bestFit="1" customWidth="1"/>
    <col min="2566" max="2566" width="10.625" customWidth="1"/>
    <col min="2567" max="2567" width="9.625" customWidth="1"/>
    <col min="2568" max="2568" width="15.625" customWidth="1"/>
    <col min="2569" max="2569" width="9.625" customWidth="1"/>
    <col min="2570" max="2571" width="15.625" customWidth="1"/>
    <col min="2818" max="2818" width="20.875" customWidth="1"/>
    <col min="2819" max="2819" width="17.625" customWidth="1"/>
    <col min="2820" max="2821" width="18.375" bestFit="1" customWidth="1"/>
    <col min="2822" max="2822" width="10.625" customWidth="1"/>
    <col min="2823" max="2823" width="9.625" customWidth="1"/>
    <col min="2824" max="2824" width="15.625" customWidth="1"/>
    <col min="2825" max="2825" width="9.625" customWidth="1"/>
    <col min="2826" max="2827" width="15.625" customWidth="1"/>
    <col min="3074" max="3074" width="20.875" customWidth="1"/>
    <col min="3075" max="3075" width="17.625" customWidth="1"/>
    <col min="3076" max="3077" width="18.375" bestFit="1" customWidth="1"/>
    <col min="3078" max="3078" width="10.625" customWidth="1"/>
    <col min="3079" max="3079" width="9.625" customWidth="1"/>
    <col min="3080" max="3080" width="15.625" customWidth="1"/>
    <col min="3081" max="3081" width="9.625" customWidth="1"/>
    <col min="3082" max="3083" width="15.625" customWidth="1"/>
    <col min="3330" max="3330" width="20.875" customWidth="1"/>
    <col min="3331" max="3331" width="17.625" customWidth="1"/>
    <col min="3332" max="3333" width="18.375" bestFit="1" customWidth="1"/>
    <col min="3334" max="3334" width="10.625" customWidth="1"/>
    <col min="3335" max="3335" width="9.625" customWidth="1"/>
    <col min="3336" max="3336" width="15.625" customWidth="1"/>
    <col min="3337" max="3337" width="9.625" customWidth="1"/>
    <col min="3338" max="3339" width="15.625" customWidth="1"/>
    <col min="3586" max="3586" width="20.875" customWidth="1"/>
    <col min="3587" max="3587" width="17.625" customWidth="1"/>
    <col min="3588" max="3589" width="18.375" bestFit="1" customWidth="1"/>
    <col min="3590" max="3590" width="10.625" customWidth="1"/>
    <col min="3591" max="3591" width="9.625" customWidth="1"/>
    <col min="3592" max="3592" width="15.625" customWidth="1"/>
    <col min="3593" max="3593" width="9.625" customWidth="1"/>
    <col min="3594" max="3595" width="15.625" customWidth="1"/>
    <col min="3842" max="3842" width="20.875" customWidth="1"/>
    <col min="3843" max="3843" width="17.625" customWidth="1"/>
    <col min="3844" max="3845" width="18.375" bestFit="1" customWidth="1"/>
    <col min="3846" max="3846" width="10.625" customWidth="1"/>
    <col min="3847" max="3847" width="9.625" customWidth="1"/>
    <col min="3848" max="3848" width="15.625" customWidth="1"/>
    <col min="3849" max="3849" width="9.625" customWidth="1"/>
    <col min="3850" max="3851" width="15.625" customWidth="1"/>
    <col min="4098" max="4098" width="20.875" customWidth="1"/>
    <col min="4099" max="4099" width="17.625" customWidth="1"/>
    <col min="4100" max="4101" width="18.375" bestFit="1" customWidth="1"/>
    <col min="4102" max="4102" width="10.625" customWidth="1"/>
    <col min="4103" max="4103" width="9.625" customWidth="1"/>
    <col min="4104" max="4104" width="15.625" customWidth="1"/>
    <col min="4105" max="4105" width="9.625" customWidth="1"/>
    <col min="4106" max="4107" width="15.625" customWidth="1"/>
    <col min="4354" max="4354" width="20.875" customWidth="1"/>
    <col min="4355" max="4355" width="17.625" customWidth="1"/>
    <col min="4356" max="4357" width="18.375" bestFit="1" customWidth="1"/>
    <col min="4358" max="4358" width="10.625" customWidth="1"/>
    <col min="4359" max="4359" width="9.625" customWidth="1"/>
    <col min="4360" max="4360" width="15.625" customWidth="1"/>
    <col min="4361" max="4361" width="9.625" customWidth="1"/>
    <col min="4362" max="4363" width="15.625" customWidth="1"/>
    <col min="4610" max="4610" width="20.875" customWidth="1"/>
    <col min="4611" max="4611" width="17.625" customWidth="1"/>
    <col min="4612" max="4613" width="18.375" bestFit="1" customWidth="1"/>
    <col min="4614" max="4614" width="10.625" customWidth="1"/>
    <col min="4615" max="4615" width="9.625" customWidth="1"/>
    <col min="4616" max="4616" width="15.625" customWidth="1"/>
    <col min="4617" max="4617" width="9.625" customWidth="1"/>
    <col min="4618" max="4619" width="15.625" customWidth="1"/>
    <col min="4866" max="4866" width="20.875" customWidth="1"/>
    <col min="4867" max="4867" width="17.625" customWidth="1"/>
    <col min="4868" max="4869" width="18.375" bestFit="1" customWidth="1"/>
    <col min="4870" max="4870" width="10.625" customWidth="1"/>
    <col min="4871" max="4871" width="9.625" customWidth="1"/>
    <col min="4872" max="4872" width="15.625" customWidth="1"/>
    <col min="4873" max="4873" width="9.625" customWidth="1"/>
    <col min="4874" max="4875" width="15.625" customWidth="1"/>
    <col min="5122" max="5122" width="20.875" customWidth="1"/>
    <col min="5123" max="5123" width="17.625" customWidth="1"/>
    <col min="5124" max="5125" width="18.375" bestFit="1" customWidth="1"/>
    <col min="5126" max="5126" width="10.625" customWidth="1"/>
    <col min="5127" max="5127" width="9.625" customWidth="1"/>
    <col min="5128" max="5128" width="15.625" customWidth="1"/>
    <col min="5129" max="5129" width="9.625" customWidth="1"/>
    <col min="5130" max="5131" width="15.625" customWidth="1"/>
    <col min="5378" max="5378" width="20.875" customWidth="1"/>
    <col min="5379" max="5379" width="17.625" customWidth="1"/>
    <col min="5380" max="5381" width="18.375" bestFit="1" customWidth="1"/>
    <col min="5382" max="5382" width="10.625" customWidth="1"/>
    <col min="5383" max="5383" width="9.625" customWidth="1"/>
    <col min="5384" max="5384" width="15.625" customWidth="1"/>
    <col min="5385" max="5385" width="9.625" customWidth="1"/>
    <col min="5386" max="5387" width="15.625" customWidth="1"/>
    <col min="5634" max="5634" width="20.875" customWidth="1"/>
    <col min="5635" max="5635" width="17.625" customWidth="1"/>
    <col min="5636" max="5637" width="18.375" bestFit="1" customWidth="1"/>
    <col min="5638" max="5638" width="10.625" customWidth="1"/>
    <col min="5639" max="5639" width="9.625" customWidth="1"/>
    <col min="5640" max="5640" width="15.625" customWidth="1"/>
    <col min="5641" max="5641" width="9.625" customWidth="1"/>
    <col min="5642" max="5643" width="15.625" customWidth="1"/>
    <col min="5890" max="5890" width="20.875" customWidth="1"/>
    <col min="5891" max="5891" width="17.625" customWidth="1"/>
    <col min="5892" max="5893" width="18.375" bestFit="1" customWidth="1"/>
    <col min="5894" max="5894" width="10.625" customWidth="1"/>
    <col min="5895" max="5895" width="9.625" customWidth="1"/>
    <col min="5896" max="5896" width="15.625" customWidth="1"/>
    <col min="5897" max="5897" width="9.625" customWidth="1"/>
    <col min="5898" max="5899" width="15.625" customWidth="1"/>
    <col min="6146" max="6146" width="20.875" customWidth="1"/>
    <col min="6147" max="6147" width="17.625" customWidth="1"/>
    <col min="6148" max="6149" width="18.375" bestFit="1" customWidth="1"/>
    <col min="6150" max="6150" width="10.625" customWidth="1"/>
    <col min="6151" max="6151" width="9.625" customWidth="1"/>
    <col min="6152" max="6152" width="15.625" customWidth="1"/>
    <col min="6153" max="6153" width="9.625" customWidth="1"/>
    <col min="6154" max="6155" width="15.625" customWidth="1"/>
    <col min="6402" max="6402" width="20.875" customWidth="1"/>
    <col min="6403" max="6403" width="17.625" customWidth="1"/>
    <col min="6404" max="6405" width="18.375" bestFit="1" customWidth="1"/>
    <col min="6406" max="6406" width="10.625" customWidth="1"/>
    <col min="6407" max="6407" width="9.625" customWidth="1"/>
    <col min="6408" max="6408" width="15.625" customWidth="1"/>
    <col min="6409" max="6409" width="9.625" customWidth="1"/>
    <col min="6410" max="6411" width="15.625" customWidth="1"/>
    <col min="6658" max="6658" width="20.875" customWidth="1"/>
    <col min="6659" max="6659" width="17.625" customWidth="1"/>
    <col min="6660" max="6661" width="18.375" bestFit="1" customWidth="1"/>
    <col min="6662" max="6662" width="10.625" customWidth="1"/>
    <col min="6663" max="6663" width="9.625" customWidth="1"/>
    <col min="6664" max="6664" width="15.625" customWidth="1"/>
    <col min="6665" max="6665" width="9.625" customWidth="1"/>
    <col min="6666" max="6667" width="15.625" customWidth="1"/>
    <col min="6914" max="6914" width="20.875" customWidth="1"/>
    <col min="6915" max="6915" width="17.625" customWidth="1"/>
    <col min="6916" max="6917" width="18.375" bestFit="1" customWidth="1"/>
    <col min="6918" max="6918" width="10.625" customWidth="1"/>
    <col min="6919" max="6919" width="9.625" customWidth="1"/>
    <col min="6920" max="6920" width="15.625" customWidth="1"/>
    <col min="6921" max="6921" width="9.625" customWidth="1"/>
    <col min="6922" max="6923" width="15.625" customWidth="1"/>
    <col min="7170" max="7170" width="20.875" customWidth="1"/>
    <col min="7171" max="7171" width="17.625" customWidth="1"/>
    <col min="7172" max="7173" width="18.375" bestFit="1" customWidth="1"/>
    <col min="7174" max="7174" width="10.625" customWidth="1"/>
    <col min="7175" max="7175" width="9.625" customWidth="1"/>
    <col min="7176" max="7176" width="15.625" customWidth="1"/>
    <col min="7177" max="7177" width="9.625" customWidth="1"/>
    <col min="7178" max="7179" width="15.625" customWidth="1"/>
    <col min="7426" max="7426" width="20.875" customWidth="1"/>
    <col min="7427" max="7427" width="17.625" customWidth="1"/>
    <col min="7428" max="7429" width="18.375" bestFit="1" customWidth="1"/>
    <col min="7430" max="7430" width="10.625" customWidth="1"/>
    <col min="7431" max="7431" width="9.625" customWidth="1"/>
    <col min="7432" max="7432" width="15.625" customWidth="1"/>
    <col min="7433" max="7433" width="9.625" customWidth="1"/>
    <col min="7434" max="7435" width="15.625" customWidth="1"/>
    <col min="7682" max="7682" width="20.875" customWidth="1"/>
    <col min="7683" max="7683" width="17.625" customWidth="1"/>
    <col min="7684" max="7685" width="18.375" bestFit="1" customWidth="1"/>
    <col min="7686" max="7686" width="10.625" customWidth="1"/>
    <col min="7687" max="7687" width="9.625" customWidth="1"/>
    <col min="7688" max="7688" width="15.625" customWidth="1"/>
    <col min="7689" max="7689" width="9.625" customWidth="1"/>
    <col min="7690" max="7691" width="15.625" customWidth="1"/>
    <col min="7938" max="7938" width="20.875" customWidth="1"/>
    <col min="7939" max="7939" width="17.625" customWidth="1"/>
    <col min="7940" max="7941" width="18.375" bestFit="1" customWidth="1"/>
    <col min="7942" max="7942" width="10.625" customWidth="1"/>
    <col min="7943" max="7943" width="9.625" customWidth="1"/>
    <col min="7944" max="7944" width="15.625" customWidth="1"/>
    <col min="7945" max="7945" width="9.625" customWidth="1"/>
    <col min="7946" max="7947" width="15.625" customWidth="1"/>
    <col min="8194" max="8194" width="20.875" customWidth="1"/>
    <col min="8195" max="8195" width="17.625" customWidth="1"/>
    <col min="8196" max="8197" width="18.375" bestFit="1" customWidth="1"/>
    <col min="8198" max="8198" width="10.625" customWidth="1"/>
    <col min="8199" max="8199" width="9.625" customWidth="1"/>
    <col min="8200" max="8200" width="15.625" customWidth="1"/>
    <col min="8201" max="8201" width="9.625" customWidth="1"/>
    <col min="8202" max="8203" width="15.625" customWidth="1"/>
    <col min="8450" max="8450" width="20.875" customWidth="1"/>
    <col min="8451" max="8451" width="17.625" customWidth="1"/>
    <col min="8452" max="8453" width="18.375" bestFit="1" customWidth="1"/>
    <col min="8454" max="8454" width="10.625" customWidth="1"/>
    <col min="8455" max="8455" width="9.625" customWidth="1"/>
    <col min="8456" max="8456" width="15.625" customWidth="1"/>
    <col min="8457" max="8457" width="9.625" customWidth="1"/>
    <col min="8458" max="8459" width="15.625" customWidth="1"/>
    <col min="8706" max="8706" width="20.875" customWidth="1"/>
    <col min="8707" max="8707" width="17.625" customWidth="1"/>
    <col min="8708" max="8709" width="18.375" bestFit="1" customWidth="1"/>
    <col min="8710" max="8710" width="10.625" customWidth="1"/>
    <col min="8711" max="8711" width="9.625" customWidth="1"/>
    <col min="8712" max="8712" width="15.625" customWidth="1"/>
    <col min="8713" max="8713" width="9.625" customWidth="1"/>
    <col min="8714" max="8715" width="15.625" customWidth="1"/>
    <col min="8962" max="8962" width="20.875" customWidth="1"/>
    <col min="8963" max="8963" width="17.625" customWidth="1"/>
    <col min="8964" max="8965" width="18.375" bestFit="1" customWidth="1"/>
    <col min="8966" max="8966" width="10.625" customWidth="1"/>
    <col min="8967" max="8967" width="9.625" customWidth="1"/>
    <col min="8968" max="8968" width="15.625" customWidth="1"/>
    <col min="8969" max="8969" width="9.625" customWidth="1"/>
    <col min="8970" max="8971" width="15.625" customWidth="1"/>
    <col min="9218" max="9218" width="20.875" customWidth="1"/>
    <col min="9219" max="9219" width="17.625" customWidth="1"/>
    <col min="9220" max="9221" width="18.375" bestFit="1" customWidth="1"/>
    <col min="9222" max="9222" width="10.625" customWidth="1"/>
    <col min="9223" max="9223" width="9.625" customWidth="1"/>
    <col min="9224" max="9224" width="15.625" customWidth="1"/>
    <col min="9225" max="9225" width="9.625" customWidth="1"/>
    <col min="9226" max="9227" width="15.625" customWidth="1"/>
    <col min="9474" max="9474" width="20.875" customWidth="1"/>
    <col min="9475" max="9475" width="17.625" customWidth="1"/>
    <col min="9476" max="9477" width="18.375" bestFit="1" customWidth="1"/>
    <col min="9478" max="9478" width="10.625" customWidth="1"/>
    <col min="9479" max="9479" width="9.625" customWidth="1"/>
    <col min="9480" max="9480" width="15.625" customWidth="1"/>
    <col min="9481" max="9481" width="9.625" customWidth="1"/>
    <col min="9482" max="9483" width="15.625" customWidth="1"/>
    <col min="9730" max="9730" width="20.875" customWidth="1"/>
    <col min="9731" max="9731" width="17.625" customWidth="1"/>
    <col min="9732" max="9733" width="18.375" bestFit="1" customWidth="1"/>
    <col min="9734" max="9734" width="10.625" customWidth="1"/>
    <col min="9735" max="9735" width="9.625" customWidth="1"/>
    <col min="9736" max="9736" width="15.625" customWidth="1"/>
    <col min="9737" max="9737" width="9.625" customWidth="1"/>
    <col min="9738" max="9739" width="15.625" customWidth="1"/>
    <col min="9986" max="9986" width="20.875" customWidth="1"/>
    <col min="9987" max="9987" width="17.625" customWidth="1"/>
    <col min="9988" max="9989" width="18.375" bestFit="1" customWidth="1"/>
    <col min="9990" max="9990" width="10.625" customWidth="1"/>
    <col min="9991" max="9991" width="9.625" customWidth="1"/>
    <col min="9992" max="9992" width="15.625" customWidth="1"/>
    <col min="9993" max="9993" width="9.625" customWidth="1"/>
    <col min="9994" max="9995" width="15.625" customWidth="1"/>
    <col min="10242" max="10242" width="20.875" customWidth="1"/>
    <col min="10243" max="10243" width="17.625" customWidth="1"/>
    <col min="10244" max="10245" width="18.375" bestFit="1" customWidth="1"/>
    <col min="10246" max="10246" width="10.625" customWidth="1"/>
    <col min="10247" max="10247" width="9.625" customWidth="1"/>
    <col min="10248" max="10248" width="15.625" customWidth="1"/>
    <col min="10249" max="10249" width="9.625" customWidth="1"/>
    <col min="10250" max="10251" width="15.625" customWidth="1"/>
    <col min="10498" max="10498" width="20.875" customWidth="1"/>
    <col min="10499" max="10499" width="17.625" customWidth="1"/>
    <col min="10500" max="10501" width="18.375" bestFit="1" customWidth="1"/>
    <col min="10502" max="10502" width="10.625" customWidth="1"/>
    <col min="10503" max="10503" width="9.625" customWidth="1"/>
    <col min="10504" max="10504" width="15.625" customWidth="1"/>
    <col min="10505" max="10505" width="9.625" customWidth="1"/>
    <col min="10506" max="10507" width="15.625" customWidth="1"/>
    <col min="10754" max="10754" width="20.875" customWidth="1"/>
    <col min="10755" max="10755" width="17.625" customWidth="1"/>
    <col min="10756" max="10757" width="18.375" bestFit="1" customWidth="1"/>
    <col min="10758" max="10758" width="10.625" customWidth="1"/>
    <col min="10759" max="10759" width="9.625" customWidth="1"/>
    <col min="10760" max="10760" width="15.625" customWidth="1"/>
    <col min="10761" max="10761" width="9.625" customWidth="1"/>
    <col min="10762" max="10763" width="15.625" customWidth="1"/>
    <col min="11010" max="11010" width="20.875" customWidth="1"/>
    <col min="11011" max="11011" width="17.625" customWidth="1"/>
    <col min="11012" max="11013" width="18.375" bestFit="1" customWidth="1"/>
    <col min="11014" max="11014" width="10.625" customWidth="1"/>
    <col min="11015" max="11015" width="9.625" customWidth="1"/>
    <col min="11016" max="11016" width="15.625" customWidth="1"/>
    <col min="11017" max="11017" width="9.625" customWidth="1"/>
    <col min="11018" max="11019" width="15.625" customWidth="1"/>
    <col min="11266" max="11266" width="20.875" customWidth="1"/>
    <col min="11267" max="11267" width="17.625" customWidth="1"/>
    <col min="11268" max="11269" width="18.375" bestFit="1" customWidth="1"/>
    <col min="11270" max="11270" width="10.625" customWidth="1"/>
    <col min="11271" max="11271" width="9.625" customWidth="1"/>
    <col min="11272" max="11272" width="15.625" customWidth="1"/>
    <col min="11273" max="11273" width="9.625" customWidth="1"/>
    <col min="11274" max="11275" width="15.625" customWidth="1"/>
    <col min="11522" max="11522" width="20.875" customWidth="1"/>
    <col min="11523" max="11523" width="17.625" customWidth="1"/>
    <col min="11524" max="11525" width="18.375" bestFit="1" customWidth="1"/>
    <col min="11526" max="11526" width="10.625" customWidth="1"/>
    <col min="11527" max="11527" width="9.625" customWidth="1"/>
    <col min="11528" max="11528" width="15.625" customWidth="1"/>
    <col min="11529" max="11529" width="9.625" customWidth="1"/>
    <col min="11530" max="11531" width="15.625" customWidth="1"/>
    <col min="11778" max="11778" width="20.875" customWidth="1"/>
    <col min="11779" max="11779" width="17.625" customWidth="1"/>
    <col min="11780" max="11781" width="18.375" bestFit="1" customWidth="1"/>
    <col min="11782" max="11782" width="10.625" customWidth="1"/>
    <col min="11783" max="11783" width="9.625" customWidth="1"/>
    <col min="11784" max="11784" width="15.625" customWidth="1"/>
    <col min="11785" max="11785" width="9.625" customWidth="1"/>
    <col min="11786" max="11787" width="15.625" customWidth="1"/>
    <col min="12034" max="12034" width="20.875" customWidth="1"/>
    <col min="12035" max="12035" width="17.625" customWidth="1"/>
    <col min="12036" max="12037" width="18.375" bestFit="1" customWidth="1"/>
    <col min="12038" max="12038" width="10.625" customWidth="1"/>
    <col min="12039" max="12039" width="9.625" customWidth="1"/>
    <col min="12040" max="12040" width="15.625" customWidth="1"/>
    <col min="12041" max="12041" width="9.625" customWidth="1"/>
    <col min="12042" max="12043" width="15.625" customWidth="1"/>
    <col min="12290" max="12290" width="20.875" customWidth="1"/>
    <col min="12291" max="12291" width="17.625" customWidth="1"/>
    <col min="12292" max="12293" width="18.375" bestFit="1" customWidth="1"/>
    <col min="12294" max="12294" width="10.625" customWidth="1"/>
    <col min="12295" max="12295" width="9.625" customWidth="1"/>
    <col min="12296" max="12296" width="15.625" customWidth="1"/>
    <col min="12297" max="12297" width="9.625" customWidth="1"/>
    <col min="12298" max="12299" width="15.625" customWidth="1"/>
    <col min="12546" max="12546" width="20.875" customWidth="1"/>
    <col min="12547" max="12547" width="17.625" customWidth="1"/>
    <col min="12548" max="12549" width="18.375" bestFit="1" customWidth="1"/>
    <col min="12550" max="12550" width="10.625" customWidth="1"/>
    <col min="12551" max="12551" width="9.625" customWidth="1"/>
    <col min="12552" max="12552" width="15.625" customWidth="1"/>
    <col min="12553" max="12553" width="9.625" customWidth="1"/>
    <col min="12554" max="12555" width="15.625" customWidth="1"/>
    <col min="12802" max="12802" width="20.875" customWidth="1"/>
    <col min="12803" max="12803" width="17.625" customWidth="1"/>
    <col min="12804" max="12805" width="18.375" bestFit="1" customWidth="1"/>
    <col min="12806" max="12806" width="10.625" customWidth="1"/>
    <col min="12807" max="12807" width="9.625" customWidth="1"/>
    <col min="12808" max="12808" width="15.625" customWidth="1"/>
    <col min="12809" max="12809" width="9.625" customWidth="1"/>
    <col min="12810" max="12811" width="15.625" customWidth="1"/>
    <col min="13058" max="13058" width="20.875" customWidth="1"/>
    <col min="13059" max="13059" width="17.625" customWidth="1"/>
    <col min="13060" max="13061" width="18.375" bestFit="1" customWidth="1"/>
    <col min="13062" max="13062" width="10.625" customWidth="1"/>
    <col min="13063" max="13063" width="9.625" customWidth="1"/>
    <col min="13064" max="13064" width="15.625" customWidth="1"/>
    <col min="13065" max="13065" width="9.625" customWidth="1"/>
    <col min="13066" max="13067" width="15.625" customWidth="1"/>
    <col min="13314" max="13314" width="20.875" customWidth="1"/>
    <col min="13315" max="13315" width="17.625" customWidth="1"/>
    <col min="13316" max="13317" width="18.375" bestFit="1" customWidth="1"/>
    <col min="13318" max="13318" width="10.625" customWidth="1"/>
    <col min="13319" max="13319" width="9.625" customWidth="1"/>
    <col min="13320" max="13320" width="15.625" customWidth="1"/>
    <col min="13321" max="13321" width="9.625" customWidth="1"/>
    <col min="13322" max="13323" width="15.625" customWidth="1"/>
    <col min="13570" max="13570" width="20.875" customWidth="1"/>
    <col min="13571" max="13571" width="17.625" customWidth="1"/>
    <col min="13572" max="13573" width="18.375" bestFit="1" customWidth="1"/>
    <col min="13574" max="13574" width="10.625" customWidth="1"/>
    <col min="13575" max="13575" width="9.625" customWidth="1"/>
    <col min="13576" max="13576" width="15.625" customWidth="1"/>
    <col min="13577" max="13577" width="9.625" customWidth="1"/>
    <col min="13578" max="13579" width="15.625" customWidth="1"/>
    <col min="13826" max="13826" width="20.875" customWidth="1"/>
    <col min="13827" max="13827" width="17.625" customWidth="1"/>
    <col min="13828" max="13829" width="18.375" bestFit="1" customWidth="1"/>
    <col min="13830" max="13830" width="10.625" customWidth="1"/>
    <col min="13831" max="13831" width="9.625" customWidth="1"/>
    <col min="13832" max="13832" width="15.625" customWidth="1"/>
    <col min="13833" max="13833" width="9.625" customWidth="1"/>
    <col min="13834" max="13835" width="15.625" customWidth="1"/>
    <col min="14082" max="14082" width="20.875" customWidth="1"/>
    <col min="14083" max="14083" width="17.625" customWidth="1"/>
    <col min="14084" max="14085" width="18.375" bestFit="1" customWidth="1"/>
    <col min="14086" max="14086" width="10.625" customWidth="1"/>
    <col min="14087" max="14087" width="9.625" customWidth="1"/>
    <col min="14088" max="14088" width="15.625" customWidth="1"/>
    <col min="14089" max="14089" width="9.625" customWidth="1"/>
    <col min="14090" max="14091" width="15.625" customWidth="1"/>
    <col min="14338" max="14338" width="20.875" customWidth="1"/>
    <col min="14339" max="14339" width="17.625" customWidth="1"/>
    <col min="14340" max="14341" width="18.375" bestFit="1" customWidth="1"/>
    <col min="14342" max="14342" width="10.625" customWidth="1"/>
    <col min="14343" max="14343" width="9.625" customWidth="1"/>
    <col min="14344" max="14344" width="15.625" customWidth="1"/>
    <col min="14345" max="14345" width="9.625" customWidth="1"/>
    <col min="14346" max="14347" width="15.625" customWidth="1"/>
    <col min="14594" max="14594" width="20.875" customWidth="1"/>
    <col min="14595" max="14595" width="17.625" customWidth="1"/>
    <col min="14596" max="14597" width="18.375" bestFit="1" customWidth="1"/>
    <col min="14598" max="14598" width="10.625" customWidth="1"/>
    <col min="14599" max="14599" width="9.625" customWidth="1"/>
    <col min="14600" max="14600" width="15.625" customWidth="1"/>
    <col min="14601" max="14601" width="9.625" customWidth="1"/>
    <col min="14602" max="14603" width="15.625" customWidth="1"/>
    <col min="14850" max="14850" width="20.875" customWidth="1"/>
    <col min="14851" max="14851" width="17.625" customWidth="1"/>
    <col min="14852" max="14853" width="18.375" bestFit="1" customWidth="1"/>
    <col min="14854" max="14854" width="10.625" customWidth="1"/>
    <col min="14855" max="14855" width="9.625" customWidth="1"/>
    <col min="14856" max="14856" width="15.625" customWidth="1"/>
    <col min="14857" max="14857" width="9.625" customWidth="1"/>
    <col min="14858" max="14859" width="15.625" customWidth="1"/>
    <col min="15106" max="15106" width="20.875" customWidth="1"/>
    <col min="15107" max="15107" width="17.625" customWidth="1"/>
    <col min="15108" max="15109" width="18.375" bestFit="1" customWidth="1"/>
    <col min="15110" max="15110" width="10.625" customWidth="1"/>
    <col min="15111" max="15111" width="9.625" customWidth="1"/>
    <col min="15112" max="15112" width="15.625" customWidth="1"/>
    <col min="15113" max="15113" width="9.625" customWidth="1"/>
    <col min="15114" max="15115" width="15.625" customWidth="1"/>
    <col min="15362" max="15362" width="20.875" customWidth="1"/>
    <col min="15363" max="15363" width="17.625" customWidth="1"/>
    <col min="15364" max="15365" width="18.375" bestFit="1" customWidth="1"/>
    <col min="15366" max="15366" width="10.625" customWidth="1"/>
    <col min="15367" max="15367" width="9.625" customWidth="1"/>
    <col min="15368" max="15368" width="15.625" customWidth="1"/>
    <col min="15369" max="15369" width="9.625" customWidth="1"/>
    <col min="15370" max="15371" width="15.625" customWidth="1"/>
    <col min="15618" max="15618" width="20.875" customWidth="1"/>
    <col min="15619" max="15619" width="17.625" customWidth="1"/>
    <col min="15620" max="15621" width="18.375" bestFit="1" customWidth="1"/>
    <col min="15622" max="15622" width="10.625" customWidth="1"/>
    <col min="15623" max="15623" width="9.625" customWidth="1"/>
    <col min="15624" max="15624" width="15.625" customWidth="1"/>
    <col min="15625" max="15625" width="9.625" customWidth="1"/>
    <col min="15626" max="15627" width="15.625" customWidth="1"/>
    <col min="15874" max="15874" width="20.875" customWidth="1"/>
    <col min="15875" max="15875" width="17.625" customWidth="1"/>
    <col min="15876" max="15877" width="18.375" bestFit="1" customWidth="1"/>
    <col min="15878" max="15878" width="10.625" customWidth="1"/>
    <col min="15879" max="15879" width="9.625" customWidth="1"/>
    <col min="15880" max="15880" width="15.625" customWidth="1"/>
    <col min="15881" max="15881" width="9.625" customWidth="1"/>
    <col min="15882" max="15883" width="15.625" customWidth="1"/>
    <col min="16130" max="16130" width="20.875" customWidth="1"/>
    <col min="16131" max="16131" width="17.625" customWidth="1"/>
    <col min="16132" max="16133" width="18.375" bestFit="1" customWidth="1"/>
    <col min="16134" max="16134" width="10.625" customWidth="1"/>
    <col min="16135" max="16135" width="9.625" customWidth="1"/>
    <col min="16136" max="16136" width="15.625" customWidth="1"/>
    <col min="16137" max="16137" width="9.625" customWidth="1"/>
    <col min="16138" max="16139" width="15.625" customWidth="1"/>
  </cols>
  <sheetData>
    <row r="1" spans="1:11" x14ac:dyDescent="0.4">
      <c r="A1" s="70" t="s">
        <v>72</v>
      </c>
      <c r="B1" s="70"/>
      <c r="C1" s="71" t="s">
        <v>33</v>
      </c>
      <c r="D1" s="71"/>
      <c r="E1" s="71"/>
      <c r="F1" s="71"/>
      <c r="G1" s="71"/>
      <c r="H1" s="71"/>
      <c r="I1" s="67"/>
      <c r="J1" s="67"/>
      <c r="K1" s="67"/>
    </row>
    <row r="2" spans="1:11" ht="19.5" thickBot="1" x14ac:dyDescent="0.45">
      <c r="B2" s="1"/>
      <c r="D2" s="2"/>
    </row>
    <row r="3" spans="1:11" ht="19.5" thickBot="1" x14ac:dyDescent="0.45">
      <c r="B3" s="3" t="s">
        <v>0</v>
      </c>
      <c r="C3" s="72" t="s">
        <v>31</v>
      </c>
      <c r="D3" s="72"/>
      <c r="E3" s="73"/>
      <c r="H3" s="74" t="s">
        <v>32</v>
      </c>
      <c r="I3" s="74"/>
      <c r="J3" s="74"/>
    </row>
    <row r="4" spans="1:11" x14ac:dyDescent="0.4">
      <c r="B4" s="4" t="s">
        <v>1</v>
      </c>
      <c r="C4" s="75"/>
      <c r="D4" s="75"/>
      <c r="E4" s="76"/>
      <c r="H4" s="77"/>
      <c r="I4" s="78"/>
      <c r="J4" s="78"/>
    </row>
    <row r="5" spans="1:11" x14ac:dyDescent="0.4">
      <c r="B5" s="4" t="s">
        <v>2</v>
      </c>
      <c r="C5" s="75"/>
      <c r="D5" s="75"/>
      <c r="E5" s="76"/>
      <c r="F5" s="1"/>
      <c r="H5" s="78"/>
      <c r="I5" s="78"/>
      <c r="J5" s="78"/>
    </row>
    <row r="6" spans="1:11" x14ac:dyDescent="0.4">
      <c r="B6" s="4" t="s">
        <v>3</v>
      </c>
      <c r="C6" s="79"/>
      <c r="D6" s="79"/>
      <c r="E6" s="80"/>
      <c r="H6" s="78"/>
      <c r="I6" s="78"/>
      <c r="J6" s="78"/>
    </row>
    <row r="7" spans="1:11" ht="37.5" x14ac:dyDescent="0.4">
      <c r="B7" s="69" t="s">
        <v>87</v>
      </c>
      <c r="C7" s="81"/>
      <c r="D7" s="81"/>
      <c r="E7" s="82"/>
      <c r="H7" s="78"/>
      <c r="I7" s="78"/>
      <c r="J7" s="78"/>
    </row>
    <row r="8" spans="1:11" x14ac:dyDescent="0.4">
      <c r="B8" s="4" t="s">
        <v>4</v>
      </c>
      <c r="C8" s="75"/>
      <c r="D8" s="75"/>
      <c r="E8" s="76"/>
      <c r="H8" s="78"/>
      <c r="I8" s="78"/>
      <c r="J8" s="78"/>
    </row>
    <row r="9" spans="1:11" ht="38.25" thickBot="1" x14ac:dyDescent="0.45">
      <c r="B9" s="68" t="s">
        <v>88</v>
      </c>
      <c r="C9" s="83"/>
      <c r="D9" s="83"/>
      <c r="E9" s="84"/>
      <c r="H9" s="78"/>
      <c r="I9" s="78"/>
      <c r="J9" s="78"/>
    </row>
    <row r="10" spans="1:11" ht="19.5" thickBot="1" x14ac:dyDescent="0.45"/>
    <row r="11" spans="1:11" ht="30.75" customHeight="1" x14ac:dyDescent="0.4">
      <c r="A11" s="91" t="s">
        <v>5</v>
      </c>
      <c r="B11" s="85" t="s">
        <v>6</v>
      </c>
      <c r="C11" s="93" t="s">
        <v>7</v>
      </c>
      <c r="D11" s="94"/>
      <c r="E11" s="85" t="s">
        <v>8</v>
      </c>
      <c r="F11" s="85" t="s">
        <v>9</v>
      </c>
      <c r="G11" s="85" t="s">
        <v>10</v>
      </c>
      <c r="H11" s="85" t="s">
        <v>11</v>
      </c>
      <c r="I11" s="85" t="s">
        <v>12</v>
      </c>
      <c r="J11" s="87" t="s">
        <v>13</v>
      </c>
      <c r="K11" s="89" t="s">
        <v>29</v>
      </c>
    </row>
    <row r="12" spans="1:11" ht="30.75" customHeight="1" thickBot="1" x14ac:dyDescent="0.45">
      <c r="A12" s="92"/>
      <c r="B12" s="86"/>
      <c r="C12" s="49" t="s">
        <v>34</v>
      </c>
      <c r="D12" s="49" t="s">
        <v>35</v>
      </c>
      <c r="E12" s="86"/>
      <c r="F12" s="86"/>
      <c r="G12" s="86"/>
      <c r="H12" s="86"/>
      <c r="I12" s="86"/>
      <c r="J12" s="88"/>
      <c r="K12" s="90"/>
    </row>
    <row r="13" spans="1:11" ht="19.5" thickTop="1" x14ac:dyDescent="0.4">
      <c r="A13" s="4"/>
      <c r="B13" s="9">
        <f>C7</f>
        <v>0</v>
      </c>
      <c r="C13" s="7">
        <f>C4</f>
        <v>0</v>
      </c>
      <c r="D13" s="26"/>
      <c r="E13" s="6">
        <f>IF(C13="","",DATEDIF(C13,D13,"D")+1)</f>
        <v>1</v>
      </c>
      <c r="F13" s="8">
        <f>C6</f>
        <v>0</v>
      </c>
      <c r="G13" s="9">
        <f>IF(B13="","",ROUNDDOWN(B13*E13*F13/365,0))</f>
        <v>0</v>
      </c>
      <c r="H13" s="8">
        <v>0.01</v>
      </c>
      <c r="I13" s="9">
        <f>IF(B13="","",ROUNDDOWN(B13*E13*H13/365,0))</f>
        <v>0</v>
      </c>
      <c r="J13" s="10">
        <f>IF(B13="","",G13-I13)</f>
        <v>0</v>
      </c>
    </row>
    <row r="14" spans="1:11" x14ac:dyDescent="0.4">
      <c r="A14" s="4"/>
      <c r="B14" s="27">
        <f>IF(D14&gt;$C$8,B13-$C$9,B13)</f>
        <v>0</v>
      </c>
      <c r="C14" s="7">
        <f>D13+1</f>
        <v>1</v>
      </c>
      <c r="D14" s="26"/>
      <c r="E14" s="6" t="e">
        <f>IF(C14="","",DATEDIF(C14,D14,"D")+1)</f>
        <v>#NUM!</v>
      </c>
      <c r="F14" s="8">
        <f t="shared" ref="F14:F49" si="0">$F$13</f>
        <v>0</v>
      </c>
      <c r="G14" s="9" t="e">
        <f>IF(B14="","",ROUNDDOWN(B14*E14*F14/365,0))</f>
        <v>#NUM!</v>
      </c>
      <c r="H14" s="8">
        <v>0.01</v>
      </c>
      <c r="I14" s="9" t="e">
        <f>IF(B14="","",ROUNDDOWN(B14*E14*H14/365,0))</f>
        <v>#NUM!</v>
      </c>
      <c r="J14" s="10" t="e">
        <f>IF(B14="","",G14-I14)</f>
        <v>#NUM!</v>
      </c>
    </row>
    <row r="15" spans="1:11" x14ac:dyDescent="0.4">
      <c r="A15" s="4"/>
      <c r="B15" s="27">
        <f t="shared" ref="B15:B49" si="1">IF(D15&gt;$C$8,B14-$C$9,B14)</f>
        <v>0</v>
      </c>
      <c r="C15" s="7">
        <f>D14+1</f>
        <v>1</v>
      </c>
      <c r="D15" s="26"/>
      <c r="E15" s="6" t="e">
        <f t="shared" ref="E15:E18" si="2">IF(C15="","",DATEDIF(C15,D15,"D")+1)</f>
        <v>#NUM!</v>
      </c>
      <c r="F15" s="8">
        <f t="shared" si="0"/>
        <v>0</v>
      </c>
      <c r="G15" s="9" t="e">
        <f t="shared" ref="G15:G49" si="3">IF(B15="","",ROUNDDOWN(B15*E15*F15/365,0))</f>
        <v>#NUM!</v>
      </c>
      <c r="H15" s="8">
        <v>0.01</v>
      </c>
      <c r="I15" s="9" t="e">
        <f t="shared" ref="I15:I49" si="4">IF(B15="","",ROUNDDOWN(B15*E15*H15/365,0))</f>
        <v>#NUM!</v>
      </c>
      <c r="J15" s="10" t="e">
        <f>IF(B15="","",G15-I15)</f>
        <v>#NUM!</v>
      </c>
    </row>
    <row r="16" spans="1:11" ht="19.5" thickBot="1" x14ac:dyDescent="0.45">
      <c r="A16" s="4"/>
      <c r="B16" s="27">
        <f t="shared" si="1"/>
        <v>0</v>
      </c>
      <c r="C16" s="7">
        <f>D15+1</f>
        <v>1</v>
      </c>
      <c r="D16" s="26"/>
      <c r="E16" s="6" t="e">
        <f t="shared" si="2"/>
        <v>#NUM!</v>
      </c>
      <c r="F16" s="8">
        <f t="shared" si="0"/>
        <v>0</v>
      </c>
      <c r="G16" s="9" t="e">
        <f t="shared" si="3"/>
        <v>#NUM!</v>
      </c>
      <c r="H16" s="8">
        <v>0.01</v>
      </c>
      <c r="I16" s="9" t="e">
        <f t="shared" si="4"/>
        <v>#NUM!</v>
      </c>
      <c r="J16" s="10" t="e">
        <f t="shared" ref="J16:J49" si="5">IF(B16="","",G16-I16)</f>
        <v>#NUM!</v>
      </c>
    </row>
    <row r="17" spans="1:11" x14ac:dyDescent="0.4">
      <c r="A17" s="50"/>
      <c r="B17" s="51">
        <f t="shared" si="1"/>
        <v>0</v>
      </c>
      <c r="C17" s="52">
        <f t="shared" ref="C17:C22" si="6">D16+1</f>
        <v>1</v>
      </c>
      <c r="D17" s="53"/>
      <c r="E17" s="54" t="e">
        <f t="shared" si="2"/>
        <v>#NUM!</v>
      </c>
      <c r="F17" s="55">
        <f t="shared" si="0"/>
        <v>0</v>
      </c>
      <c r="G17" s="51" t="e">
        <f t="shared" si="3"/>
        <v>#NUM!</v>
      </c>
      <c r="H17" s="55">
        <v>0.01</v>
      </c>
      <c r="I17" s="51" t="e">
        <f t="shared" si="4"/>
        <v>#NUM!</v>
      </c>
      <c r="J17" s="56" t="e">
        <f t="shared" si="5"/>
        <v>#NUM!</v>
      </c>
      <c r="K17" s="47" t="s">
        <v>80</v>
      </c>
    </row>
    <row r="18" spans="1:11" ht="19.5" thickBot="1" x14ac:dyDescent="0.45">
      <c r="A18" s="4"/>
      <c r="B18" s="9">
        <f t="shared" si="1"/>
        <v>0</v>
      </c>
      <c r="C18" s="42">
        <f>D17+1</f>
        <v>1</v>
      </c>
      <c r="D18" s="25"/>
      <c r="E18" s="63" t="e">
        <f t="shared" si="2"/>
        <v>#NUM!</v>
      </c>
      <c r="F18" s="8">
        <f t="shared" si="0"/>
        <v>0</v>
      </c>
      <c r="G18" s="9" t="e">
        <f t="shared" si="3"/>
        <v>#NUM!</v>
      </c>
      <c r="H18" s="8">
        <v>0.01</v>
      </c>
      <c r="I18" s="9" t="e">
        <f t="shared" si="4"/>
        <v>#NUM!</v>
      </c>
      <c r="J18" s="10" t="e">
        <f t="shared" si="5"/>
        <v>#NUM!</v>
      </c>
      <c r="K18" s="44"/>
    </row>
    <row r="19" spans="1:11" x14ac:dyDescent="0.4">
      <c r="A19" s="28"/>
      <c r="B19" s="27">
        <f t="shared" si="1"/>
        <v>0</v>
      </c>
      <c r="C19" s="7">
        <f t="shared" si="6"/>
        <v>1</v>
      </c>
      <c r="D19" s="26"/>
      <c r="E19" s="6" t="e">
        <f>IF(C19="","",DATEDIF(C19,D19,"D")+1)</f>
        <v>#NUM!</v>
      </c>
      <c r="F19" s="29">
        <f t="shared" si="0"/>
        <v>0</v>
      </c>
      <c r="G19" s="27" t="e">
        <f t="shared" si="3"/>
        <v>#NUM!</v>
      </c>
      <c r="H19" s="29">
        <v>0.01</v>
      </c>
      <c r="I19" s="27" t="e">
        <f t="shared" si="4"/>
        <v>#NUM!</v>
      </c>
      <c r="J19" s="30" t="e">
        <f t="shared" si="5"/>
        <v>#NUM!</v>
      </c>
    </row>
    <row r="20" spans="1:11" x14ac:dyDescent="0.4">
      <c r="A20" s="28"/>
      <c r="B20" s="27">
        <f t="shared" si="1"/>
        <v>0</v>
      </c>
      <c r="C20" s="7">
        <f t="shared" si="6"/>
        <v>1</v>
      </c>
      <c r="D20" s="26"/>
      <c r="E20" s="6" t="e">
        <f t="shared" ref="E20:E49" si="7">IF(C20="","",DATEDIF(C20,D20,"D")+1)</f>
        <v>#NUM!</v>
      </c>
      <c r="F20" s="8">
        <f t="shared" si="0"/>
        <v>0</v>
      </c>
      <c r="G20" s="9" t="e">
        <f t="shared" si="3"/>
        <v>#NUM!</v>
      </c>
      <c r="H20" s="8">
        <v>0.01</v>
      </c>
      <c r="I20" s="9" t="e">
        <f t="shared" si="4"/>
        <v>#NUM!</v>
      </c>
      <c r="J20" s="10" t="e">
        <f t="shared" si="5"/>
        <v>#NUM!</v>
      </c>
    </row>
    <row r="21" spans="1:11" x14ac:dyDescent="0.4">
      <c r="A21" s="28"/>
      <c r="B21" s="27">
        <f t="shared" si="1"/>
        <v>0</v>
      </c>
      <c r="C21" s="7">
        <f t="shared" si="6"/>
        <v>1</v>
      </c>
      <c r="D21" s="26"/>
      <c r="E21" s="6" t="e">
        <f t="shared" si="7"/>
        <v>#NUM!</v>
      </c>
      <c r="F21" s="8">
        <f t="shared" si="0"/>
        <v>0</v>
      </c>
      <c r="G21" s="9" t="e">
        <f t="shared" si="3"/>
        <v>#NUM!</v>
      </c>
      <c r="H21" s="8">
        <v>0.01</v>
      </c>
      <c r="I21" s="9" t="e">
        <f t="shared" si="4"/>
        <v>#NUM!</v>
      </c>
      <c r="J21" s="10" t="e">
        <f t="shared" si="5"/>
        <v>#NUM!</v>
      </c>
    </row>
    <row r="22" spans="1:11" ht="19.5" thickBot="1" x14ac:dyDescent="0.45">
      <c r="A22" s="28"/>
      <c r="B22" s="27">
        <f t="shared" si="1"/>
        <v>0</v>
      </c>
      <c r="C22" s="7">
        <f t="shared" si="6"/>
        <v>1</v>
      </c>
      <c r="D22" s="26"/>
      <c r="E22" s="6" t="e">
        <f t="shared" si="7"/>
        <v>#NUM!</v>
      </c>
      <c r="F22" s="8">
        <f t="shared" si="0"/>
        <v>0</v>
      </c>
      <c r="G22" s="9" t="e">
        <f t="shared" si="3"/>
        <v>#NUM!</v>
      </c>
      <c r="H22" s="8">
        <v>0.01</v>
      </c>
      <c r="I22" s="9" t="e">
        <f t="shared" si="4"/>
        <v>#NUM!</v>
      </c>
      <c r="J22" s="10" t="e">
        <f t="shared" si="5"/>
        <v>#NUM!</v>
      </c>
    </row>
    <row r="23" spans="1:11" x14ac:dyDescent="0.4">
      <c r="A23" s="57"/>
      <c r="B23" s="51">
        <f t="shared" si="1"/>
        <v>0</v>
      </c>
      <c r="C23" s="52">
        <f>D22+1</f>
        <v>1</v>
      </c>
      <c r="D23" s="53"/>
      <c r="E23" s="58" t="e">
        <f t="shared" si="7"/>
        <v>#NUM!</v>
      </c>
      <c r="F23" s="55">
        <f t="shared" si="0"/>
        <v>0</v>
      </c>
      <c r="G23" s="51" t="e">
        <f t="shared" si="3"/>
        <v>#NUM!</v>
      </c>
      <c r="H23" s="55">
        <v>0.01</v>
      </c>
      <c r="I23" s="51" t="e">
        <f t="shared" si="4"/>
        <v>#NUM!</v>
      </c>
      <c r="J23" s="56" t="e">
        <f t="shared" si="5"/>
        <v>#NUM!</v>
      </c>
      <c r="K23" s="47" t="s">
        <v>81</v>
      </c>
    </row>
    <row r="24" spans="1:11" ht="19.5" thickBot="1" x14ac:dyDescent="0.45">
      <c r="A24" s="4"/>
      <c r="B24" s="9">
        <f t="shared" si="1"/>
        <v>0</v>
      </c>
      <c r="C24" s="42">
        <f t="shared" ref="C24:C49" si="8">D23+1</f>
        <v>1</v>
      </c>
      <c r="D24" s="25"/>
      <c r="E24" s="43" t="e">
        <f t="shared" si="7"/>
        <v>#NUM!</v>
      </c>
      <c r="F24" s="8">
        <f t="shared" si="0"/>
        <v>0</v>
      </c>
      <c r="G24" s="9" t="e">
        <f t="shared" si="3"/>
        <v>#NUM!</v>
      </c>
      <c r="H24" s="8">
        <v>0.01</v>
      </c>
      <c r="I24" s="9" t="e">
        <f t="shared" si="4"/>
        <v>#NUM!</v>
      </c>
      <c r="J24" s="10" t="e">
        <f t="shared" si="5"/>
        <v>#NUM!</v>
      </c>
      <c r="K24" s="44"/>
    </row>
    <row r="25" spans="1:11" x14ac:dyDescent="0.4">
      <c r="A25" s="28"/>
      <c r="B25" s="27">
        <f t="shared" si="1"/>
        <v>0</v>
      </c>
      <c r="C25" s="7">
        <f t="shared" si="8"/>
        <v>1</v>
      </c>
      <c r="D25" s="26"/>
      <c r="E25" s="45" t="e">
        <f t="shared" si="7"/>
        <v>#NUM!</v>
      </c>
      <c r="F25" s="29">
        <f t="shared" si="0"/>
        <v>0</v>
      </c>
      <c r="G25" s="27" t="e">
        <f t="shared" si="3"/>
        <v>#NUM!</v>
      </c>
      <c r="H25" s="29">
        <v>0.01</v>
      </c>
      <c r="I25" s="27" t="e">
        <f t="shared" si="4"/>
        <v>#NUM!</v>
      </c>
      <c r="J25" s="30" t="e">
        <f t="shared" si="5"/>
        <v>#NUM!</v>
      </c>
    </row>
    <row r="26" spans="1:11" x14ac:dyDescent="0.4">
      <c r="A26" s="28"/>
      <c r="B26" s="27">
        <f t="shared" si="1"/>
        <v>0</v>
      </c>
      <c r="C26" s="42">
        <f t="shared" si="8"/>
        <v>1</v>
      </c>
      <c r="D26" s="26"/>
      <c r="E26" s="43" t="e">
        <f t="shared" si="7"/>
        <v>#NUM!</v>
      </c>
      <c r="F26" s="8">
        <f t="shared" si="0"/>
        <v>0</v>
      </c>
      <c r="G26" s="9" t="e">
        <f t="shared" si="3"/>
        <v>#NUM!</v>
      </c>
      <c r="H26" s="8">
        <v>0.01</v>
      </c>
      <c r="I26" s="9" t="e">
        <f t="shared" si="4"/>
        <v>#NUM!</v>
      </c>
      <c r="J26" s="10" t="e">
        <f t="shared" si="5"/>
        <v>#NUM!</v>
      </c>
    </row>
    <row r="27" spans="1:11" x14ac:dyDescent="0.4">
      <c r="A27" s="28"/>
      <c r="B27" s="27">
        <f t="shared" si="1"/>
        <v>0</v>
      </c>
      <c r="C27" s="42">
        <f t="shared" si="8"/>
        <v>1</v>
      </c>
      <c r="D27" s="26"/>
      <c r="E27" s="43" t="e">
        <f t="shared" si="7"/>
        <v>#NUM!</v>
      </c>
      <c r="F27" s="8">
        <f t="shared" si="0"/>
        <v>0</v>
      </c>
      <c r="G27" s="9" t="e">
        <f t="shared" si="3"/>
        <v>#NUM!</v>
      </c>
      <c r="H27" s="8">
        <v>0.01</v>
      </c>
      <c r="I27" s="9" t="e">
        <f t="shared" si="4"/>
        <v>#NUM!</v>
      </c>
      <c r="J27" s="10" t="e">
        <f t="shared" si="5"/>
        <v>#NUM!</v>
      </c>
    </row>
    <row r="28" spans="1:11" ht="19.5" thickBot="1" x14ac:dyDescent="0.45">
      <c r="A28" s="28"/>
      <c r="B28" s="27">
        <f t="shared" si="1"/>
        <v>0</v>
      </c>
      <c r="C28" s="42">
        <f t="shared" si="8"/>
        <v>1</v>
      </c>
      <c r="D28" s="26"/>
      <c r="E28" s="43" t="e">
        <f t="shared" si="7"/>
        <v>#NUM!</v>
      </c>
      <c r="F28" s="8">
        <f t="shared" si="0"/>
        <v>0</v>
      </c>
      <c r="G28" s="9" t="e">
        <f t="shared" si="3"/>
        <v>#NUM!</v>
      </c>
      <c r="H28" s="8">
        <v>0.01</v>
      </c>
      <c r="I28" s="9" t="e">
        <f t="shared" si="4"/>
        <v>#NUM!</v>
      </c>
      <c r="J28" s="10" t="e">
        <f t="shared" si="5"/>
        <v>#NUM!</v>
      </c>
    </row>
    <row r="29" spans="1:11" x14ac:dyDescent="0.4">
      <c r="A29" s="57"/>
      <c r="B29" s="51">
        <f t="shared" si="1"/>
        <v>0</v>
      </c>
      <c r="C29" s="52">
        <f t="shared" si="8"/>
        <v>1</v>
      </c>
      <c r="D29" s="53"/>
      <c r="E29" s="58" t="e">
        <f t="shared" si="7"/>
        <v>#NUM!</v>
      </c>
      <c r="F29" s="55">
        <f t="shared" si="0"/>
        <v>0</v>
      </c>
      <c r="G29" s="51" t="e">
        <f t="shared" si="3"/>
        <v>#NUM!</v>
      </c>
      <c r="H29" s="55">
        <v>0.01</v>
      </c>
      <c r="I29" s="51" t="e">
        <f t="shared" si="4"/>
        <v>#NUM!</v>
      </c>
      <c r="J29" s="56" t="e">
        <f t="shared" si="5"/>
        <v>#NUM!</v>
      </c>
      <c r="K29" s="47" t="s">
        <v>82</v>
      </c>
    </row>
    <row r="30" spans="1:11" ht="19.5" thickBot="1" x14ac:dyDescent="0.45">
      <c r="A30" s="4"/>
      <c r="B30" s="9">
        <f t="shared" si="1"/>
        <v>0</v>
      </c>
      <c r="C30" s="42">
        <f t="shared" si="8"/>
        <v>1</v>
      </c>
      <c r="D30" s="25"/>
      <c r="E30" s="43" t="e">
        <f t="shared" si="7"/>
        <v>#NUM!</v>
      </c>
      <c r="F30" s="8">
        <f t="shared" si="0"/>
        <v>0</v>
      </c>
      <c r="G30" s="9" t="e">
        <f t="shared" si="3"/>
        <v>#NUM!</v>
      </c>
      <c r="H30" s="8">
        <v>0.01</v>
      </c>
      <c r="I30" s="9" t="e">
        <f t="shared" si="4"/>
        <v>#NUM!</v>
      </c>
      <c r="J30" s="10" t="e">
        <f t="shared" si="5"/>
        <v>#NUM!</v>
      </c>
      <c r="K30" s="44"/>
    </row>
    <row r="31" spans="1:11" x14ac:dyDescent="0.4">
      <c r="A31" s="28"/>
      <c r="B31" s="27">
        <f t="shared" si="1"/>
        <v>0</v>
      </c>
      <c r="C31" s="7">
        <f t="shared" si="8"/>
        <v>1</v>
      </c>
      <c r="D31" s="26"/>
      <c r="E31" s="45" t="e">
        <f t="shared" si="7"/>
        <v>#NUM!</v>
      </c>
      <c r="F31" s="29">
        <f t="shared" si="0"/>
        <v>0</v>
      </c>
      <c r="G31" s="27" t="e">
        <f t="shared" si="3"/>
        <v>#NUM!</v>
      </c>
      <c r="H31" s="29">
        <v>0.01</v>
      </c>
      <c r="I31" s="27" t="e">
        <f t="shared" si="4"/>
        <v>#NUM!</v>
      </c>
      <c r="J31" s="30" t="e">
        <f t="shared" si="5"/>
        <v>#NUM!</v>
      </c>
    </row>
    <row r="32" spans="1:11" x14ac:dyDescent="0.4">
      <c r="A32" s="28"/>
      <c r="B32" s="27">
        <f t="shared" si="1"/>
        <v>0</v>
      </c>
      <c r="C32" s="42">
        <f t="shared" si="8"/>
        <v>1</v>
      </c>
      <c r="D32" s="26"/>
      <c r="E32" s="43" t="e">
        <f t="shared" si="7"/>
        <v>#NUM!</v>
      </c>
      <c r="F32" s="8">
        <f t="shared" si="0"/>
        <v>0</v>
      </c>
      <c r="G32" s="9" t="e">
        <f t="shared" si="3"/>
        <v>#NUM!</v>
      </c>
      <c r="H32" s="8">
        <v>0.01</v>
      </c>
      <c r="I32" s="9" t="e">
        <f t="shared" si="4"/>
        <v>#NUM!</v>
      </c>
      <c r="J32" s="10" t="e">
        <f t="shared" si="5"/>
        <v>#NUM!</v>
      </c>
    </row>
    <row r="33" spans="1:11" x14ac:dyDescent="0.4">
      <c r="A33" s="28"/>
      <c r="B33" s="27">
        <f t="shared" si="1"/>
        <v>0</v>
      </c>
      <c r="C33" s="42">
        <f t="shared" si="8"/>
        <v>1</v>
      </c>
      <c r="D33" s="26"/>
      <c r="E33" s="43" t="e">
        <f t="shared" si="7"/>
        <v>#NUM!</v>
      </c>
      <c r="F33" s="8">
        <f t="shared" si="0"/>
        <v>0</v>
      </c>
      <c r="G33" s="9" t="e">
        <f t="shared" si="3"/>
        <v>#NUM!</v>
      </c>
      <c r="H33" s="8">
        <v>0.01</v>
      </c>
      <c r="I33" s="9" t="e">
        <f t="shared" si="4"/>
        <v>#NUM!</v>
      </c>
      <c r="J33" s="10" t="e">
        <f t="shared" si="5"/>
        <v>#NUM!</v>
      </c>
    </row>
    <row r="34" spans="1:11" ht="19.5" thickBot="1" x14ac:dyDescent="0.45">
      <c r="A34" s="28"/>
      <c r="B34" s="27">
        <f t="shared" si="1"/>
        <v>0</v>
      </c>
      <c r="C34" s="42">
        <f t="shared" si="8"/>
        <v>1</v>
      </c>
      <c r="D34" s="26"/>
      <c r="E34" s="43" t="e">
        <f t="shared" si="7"/>
        <v>#NUM!</v>
      </c>
      <c r="F34" s="8">
        <f t="shared" si="0"/>
        <v>0</v>
      </c>
      <c r="G34" s="9" t="e">
        <f t="shared" si="3"/>
        <v>#NUM!</v>
      </c>
      <c r="H34" s="8">
        <v>0.01</v>
      </c>
      <c r="I34" s="9" t="e">
        <f t="shared" si="4"/>
        <v>#NUM!</v>
      </c>
      <c r="J34" s="10" t="e">
        <f t="shared" si="5"/>
        <v>#NUM!</v>
      </c>
    </row>
    <row r="35" spans="1:11" x14ac:dyDescent="0.4">
      <c r="A35" s="57"/>
      <c r="B35" s="51">
        <f t="shared" si="1"/>
        <v>0</v>
      </c>
      <c r="C35" s="52">
        <f t="shared" si="8"/>
        <v>1</v>
      </c>
      <c r="D35" s="53"/>
      <c r="E35" s="58" t="e">
        <f t="shared" si="7"/>
        <v>#NUM!</v>
      </c>
      <c r="F35" s="55">
        <f t="shared" si="0"/>
        <v>0</v>
      </c>
      <c r="G35" s="51" t="e">
        <f t="shared" si="3"/>
        <v>#NUM!</v>
      </c>
      <c r="H35" s="55">
        <v>0.01</v>
      </c>
      <c r="I35" s="51" t="e">
        <f t="shared" si="4"/>
        <v>#NUM!</v>
      </c>
      <c r="J35" s="56" t="e">
        <f t="shared" si="5"/>
        <v>#NUM!</v>
      </c>
      <c r="K35" s="47" t="s">
        <v>83</v>
      </c>
    </row>
    <row r="36" spans="1:11" ht="19.5" thickBot="1" x14ac:dyDescent="0.45">
      <c r="A36" s="4"/>
      <c r="B36" s="9">
        <f t="shared" si="1"/>
        <v>0</v>
      </c>
      <c r="C36" s="42">
        <f t="shared" si="8"/>
        <v>1</v>
      </c>
      <c r="D36" s="25"/>
      <c r="E36" s="43" t="e">
        <f t="shared" si="7"/>
        <v>#NUM!</v>
      </c>
      <c r="F36" s="8">
        <f t="shared" si="0"/>
        <v>0</v>
      </c>
      <c r="G36" s="9" t="e">
        <f t="shared" si="3"/>
        <v>#NUM!</v>
      </c>
      <c r="H36" s="8">
        <v>0.01</v>
      </c>
      <c r="I36" s="9" t="e">
        <f t="shared" si="4"/>
        <v>#NUM!</v>
      </c>
      <c r="J36" s="10" t="e">
        <f t="shared" si="5"/>
        <v>#NUM!</v>
      </c>
      <c r="K36" s="44"/>
    </row>
    <row r="37" spans="1:11" x14ac:dyDescent="0.4">
      <c r="A37" s="28"/>
      <c r="B37" s="27">
        <f t="shared" si="1"/>
        <v>0</v>
      </c>
      <c r="C37" s="7">
        <f t="shared" si="8"/>
        <v>1</v>
      </c>
      <c r="D37" s="26"/>
      <c r="E37" s="45" t="e">
        <f t="shared" si="7"/>
        <v>#NUM!</v>
      </c>
      <c r="F37" s="29">
        <f t="shared" si="0"/>
        <v>0</v>
      </c>
      <c r="G37" s="27" t="e">
        <f t="shared" si="3"/>
        <v>#NUM!</v>
      </c>
      <c r="H37" s="29">
        <v>0.01</v>
      </c>
      <c r="I37" s="27" t="e">
        <f t="shared" si="4"/>
        <v>#NUM!</v>
      </c>
      <c r="J37" s="30" t="e">
        <f t="shared" si="5"/>
        <v>#NUM!</v>
      </c>
    </row>
    <row r="38" spans="1:11" x14ac:dyDescent="0.4">
      <c r="A38" s="28"/>
      <c r="B38" s="27">
        <f t="shared" si="1"/>
        <v>0</v>
      </c>
      <c r="C38" s="42">
        <f t="shared" si="8"/>
        <v>1</v>
      </c>
      <c r="D38" s="26"/>
      <c r="E38" s="43" t="e">
        <f t="shared" si="7"/>
        <v>#NUM!</v>
      </c>
      <c r="F38" s="8">
        <f t="shared" si="0"/>
        <v>0</v>
      </c>
      <c r="G38" s="9" t="e">
        <f t="shared" si="3"/>
        <v>#NUM!</v>
      </c>
      <c r="H38" s="8">
        <v>0.01</v>
      </c>
      <c r="I38" s="9" t="e">
        <f t="shared" si="4"/>
        <v>#NUM!</v>
      </c>
      <c r="J38" s="10" t="e">
        <f t="shared" si="5"/>
        <v>#NUM!</v>
      </c>
    </row>
    <row r="39" spans="1:11" x14ac:dyDescent="0.4">
      <c r="A39" s="28"/>
      <c r="B39" s="27">
        <f t="shared" si="1"/>
        <v>0</v>
      </c>
      <c r="C39" s="42">
        <f t="shared" si="8"/>
        <v>1</v>
      </c>
      <c r="D39" s="26"/>
      <c r="E39" s="43" t="e">
        <f t="shared" si="7"/>
        <v>#NUM!</v>
      </c>
      <c r="F39" s="8">
        <f t="shared" si="0"/>
        <v>0</v>
      </c>
      <c r="G39" s="9" t="e">
        <f t="shared" si="3"/>
        <v>#NUM!</v>
      </c>
      <c r="H39" s="8">
        <v>0.01</v>
      </c>
      <c r="I39" s="9" t="e">
        <f t="shared" si="4"/>
        <v>#NUM!</v>
      </c>
      <c r="J39" s="10" t="e">
        <f t="shared" si="5"/>
        <v>#NUM!</v>
      </c>
    </row>
    <row r="40" spans="1:11" ht="19.5" thickBot="1" x14ac:dyDescent="0.45">
      <c r="A40" s="28"/>
      <c r="B40" s="27">
        <f t="shared" si="1"/>
        <v>0</v>
      </c>
      <c r="C40" s="42">
        <f t="shared" si="8"/>
        <v>1</v>
      </c>
      <c r="D40" s="26"/>
      <c r="E40" s="43" t="e">
        <f t="shared" si="7"/>
        <v>#NUM!</v>
      </c>
      <c r="F40" s="8">
        <f t="shared" si="0"/>
        <v>0</v>
      </c>
      <c r="G40" s="9" t="e">
        <f t="shared" si="3"/>
        <v>#NUM!</v>
      </c>
      <c r="H40" s="8">
        <v>0.01</v>
      </c>
      <c r="I40" s="9" t="e">
        <f t="shared" si="4"/>
        <v>#NUM!</v>
      </c>
      <c r="J40" s="10" t="e">
        <f t="shared" si="5"/>
        <v>#NUM!</v>
      </c>
    </row>
    <row r="41" spans="1:11" x14ac:dyDescent="0.4">
      <c r="A41" s="57"/>
      <c r="B41" s="51">
        <f t="shared" si="1"/>
        <v>0</v>
      </c>
      <c r="C41" s="52">
        <f t="shared" si="8"/>
        <v>1</v>
      </c>
      <c r="D41" s="53"/>
      <c r="E41" s="58" t="e">
        <f t="shared" si="7"/>
        <v>#NUM!</v>
      </c>
      <c r="F41" s="55">
        <f t="shared" si="0"/>
        <v>0</v>
      </c>
      <c r="G41" s="51" t="e">
        <f t="shared" si="3"/>
        <v>#NUM!</v>
      </c>
      <c r="H41" s="55">
        <v>0.01</v>
      </c>
      <c r="I41" s="51" t="e">
        <f t="shared" si="4"/>
        <v>#NUM!</v>
      </c>
      <c r="J41" s="56" t="e">
        <f t="shared" si="5"/>
        <v>#NUM!</v>
      </c>
      <c r="K41" s="47" t="s">
        <v>84</v>
      </c>
    </row>
    <row r="42" spans="1:11" ht="19.5" thickBot="1" x14ac:dyDescent="0.45">
      <c r="A42" s="4"/>
      <c r="B42" s="9">
        <f t="shared" si="1"/>
        <v>0</v>
      </c>
      <c r="C42" s="42">
        <f t="shared" si="8"/>
        <v>1</v>
      </c>
      <c r="D42" s="25"/>
      <c r="E42" s="43" t="e">
        <f t="shared" si="7"/>
        <v>#NUM!</v>
      </c>
      <c r="F42" s="8">
        <f t="shared" si="0"/>
        <v>0</v>
      </c>
      <c r="G42" s="9" t="e">
        <f t="shared" si="3"/>
        <v>#NUM!</v>
      </c>
      <c r="H42" s="8">
        <v>0.01</v>
      </c>
      <c r="I42" s="9" t="e">
        <f t="shared" si="4"/>
        <v>#NUM!</v>
      </c>
      <c r="J42" s="10" t="e">
        <f t="shared" si="5"/>
        <v>#NUM!</v>
      </c>
      <c r="K42" s="44"/>
    </row>
    <row r="43" spans="1:11" x14ac:dyDescent="0.4">
      <c r="A43" s="28"/>
      <c r="B43" s="27">
        <f t="shared" si="1"/>
        <v>0</v>
      </c>
      <c r="C43" s="7">
        <f t="shared" si="8"/>
        <v>1</v>
      </c>
      <c r="D43" s="26"/>
      <c r="E43" s="45" t="e">
        <f t="shared" si="7"/>
        <v>#NUM!</v>
      </c>
      <c r="F43" s="29">
        <f t="shared" si="0"/>
        <v>0</v>
      </c>
      <c r="G43" s="27" t="e">
        <f t="shared" si="3"/>
        <v>#NUM!</v>
      </c>
      <c r="H43" s="29">
        <v>0.01</v>
      </c>
      <c r="I43" s="27" t="e">
        <f t="shared" si="4"/>
        <v>#NUM!</v>
      </c>
      <c r="J43" s="30" t="e">
        <f t="shared" si="5"/>
        <v>#NUM!</v>
      </c>
    </row>
    <row r="44" spans="1:11" x14ac:dyDescent="0.4">
      <c r="A44" s="28"/>
      <c r="B44" s="27">
        <f t="shared" si="1"/>
        <v>0</v>
      </c>
      <c r="C44" s="42">
        <f t="shared" si="8"/>
        <v>1</v>
      </c>
      <c r="D44" s="25"/>
      <c r="E44" s="43" t="e">
        <f t="shared" si="7"/>
        <v>#NUM!</v>
      </c>
      <c r="F44" s="8">
        <f t="shared" si="0"/>
        <v>0</v>
      </c>
      <c r="G44" s="9" t="e">
        <f t="shared" si="3"/>
        <v>#NUM!</v>
      </c>
      <c r="H44" s="8">
        <v>0.01</v>
      </c>
      <c r="I44" s="9" t="e">
        <f t="shared" si="4"/>
        <v>#NUM!</v>
      </c>
      <c r="J44" s="10" t="e">
        <f t="shared" si="5"/>
        <v>#NUM!</v>
      </c>
    </row>
    <row r="45" spans="1:11" x14ac:dyDescent="0.4">
      <c r="A45" s="28"/>
      <c r="B45" s="27">
        <f t="shared" si="1"/>
        <v>0</v>
      </c>
      <c r="C45" s="42">
        <f t="shared" si="8"/>
        <v>1</v>
      </c>
      <c r="D45" s="25"/>
      <c r="E45" s="43" t="e">
        <f t="shared" si="7"/>
        <v>#NUM!</v>
      </c>
      <c r="F45" s="8">
        <f t="shared" si="0"/>
        <v>0</v>
      </c>
      <c r="G45" s="9" t="e">
        <f t="shared" si="3"/>
        <v>#NUM!</v>
      </c>
      <c r="H45" s="8">
        <v>0.01</v>
      </c>
      <c r="I45" s="9" t="e">
        <f t="shared" si="4"/>
        <v>#NUM!</v>
      </c>
      <c r="J45" s="10" t="e">
        <f t="shared" si="5"/>
        <v>#NUM!</v>
      </c>
    </row>
    <row r="46" spans="1:11" ht="19.5" thickBot="1" x14ac:dyDescent="0.45">
      <c r="A46" s="28"/>
      <c r="B46" s="27">
        <f t="shared" si="1"/>
        <v>0</v>
      </c>
      <c r="C46" s="42">
        <f t="shared" si="8"/>
        <v>1</v>
      </c>
      <c r="D46" s="25"/>
      <c r="E46" s="43" t="e">
        <f>IF(C46="","",DATEDIF(C46,D46,"D")+1)</f>
        <v>#NUM!</v>
      </c>
      <c r="F46" s="8">
        <f t="shared" si="0"/>
        <v>0</v>
      </c>
      <c r="G46" s="9" t="e">
        <f t="shared" si="3"/>
        <v>#NUM!</v>
      </c>
      <c r="H46" s="8">
        <v>0.01</v>
      </c>
      <c r="I46" s="9" t="e">
        <f t="shared" si="4"/>
        <v>#NUM!</v>
      </c>
      <c r="J46" s="10" t="e">
        <f t="shared" si="5"/>
        <v>#NUM!</v>
      </c>
    </row>
    <row r="47" spans="1:11" x14ac:dyDescent="0.4">
      <c r="A47" s="57"/>
      <c r="B47" s="51">
        <f t="shared" si="1"/>
        <v>0</v>
      </c>
      <c r="C47" s="52">
        <f t="shared" si="8"/>
        <v>1</v>
      </c>
      <c r="D47" s="25"/>
      <c r="E47" s="58" t="e">
        <f>IF(C47="","",DATEDIF(C47,D47,"D")+1)</f>
        <v>#NUM!</v>
      </c>
      <c r="F47" s="55">
        <f t="shared" si="0"/>
        <v>0</v>
      </c>
      <c r="G47" s="51" t="e">
        <f t="shared" si="3"/>
        <v>#NUM!</v>
      </c>
      <c r="H47" s="55">
        <v>0.01</v>
      </c>
      <c r="I47" s="51" t="e">
        <f t="shared" si="4"/>
        <v>#NUM!</v>
      </c>
      <c r="J47" s="56" t="e">
        <f t="shared" si="5"/>
        <v>#NUM!</v>
      </c>
      <c r="K47" s="47" t="s">
        <v>85</v>
      </c>
    </row>
    <row r="48" spans="1:11" ht="19.5" thickBot="1" x14ac:dyDescent="0.45">
      <c r="A48" s="4"/>
      <c r="B48" s="9">
        <f t="shared" si="1"/>
        <v>0</v>
      </c>
      <c r="C48" s="42">
        <f t="shared" si="8"/>
        <v>1</v>
      </c>
      <c r="D48" s="25"/>
      <c r="E48" s="43" t="e">
        <f t="shared" si="7"/>
        <v>#NUM!</v>
      </c>
      <c r="F48" s="8">
        <f t="shared" si="0"/>
        <v>0</v>
      </c>
      <c r="G48" s="9" t="e">
        <f t="shared" si="3"/>
        <v>#NUM!</v>
      </c>
      <c r="H48" s="8">
        <v>0.01</v>
      </c>
      <c r="I48" s="9" t="e">
        <f t="shared" si="4"/>
        <v>#NUM!</v>
      </c>
      <c r="J48" s="10" t="e">
        <f t="shared" si="5"/>
        <v>#NUM!</v>
      </c>
      <c r="K48" s="44"/>
    </row>
    <row r="49" spans="1:11" x14ac:dyDescent="0.4">
      <c r="A49" s="28"/>
      <c r="B49" s="27">
        <f t="shared" si="1"/>
        <v>0</v>
      </c>
      <c r="C49" s="7">
        <f t="shared" si="8"/>
        <v>1</v>
      </c>
      <c r="D49" s="26">
        <f>C5</f>
        <v>0</v>
      </c>
      <c r="E49" s="45" t="e">
        <f t="shared" si="7"/>
        <v>#NUM!</v>
      </c>
      <c r="F49" s="29">
        <f t="shared" si="0"/>
        <v>0</v>
      </c>
      <c r="G49" s="27" t="e">
        <f t="shared" si="3"/>
        <v>#NUM!</v>
      </c>
      <c r="H49" s="29">
        <v>0.01</v>
      </c>
      <c r="I49" s="27" t="e">
        <f t="shared" si="4"/>
        <v>#NUM!</v>
      </c>
      <c r="J49" s="30" t="e">
        <f t="shared" si="5"/>
        <v>#NUM!</v>
      </c>
      <c r="K49" s="47" t="s">
        <v>86</v>
      </c>
    </row>
    <row r="50" spans="1:11" ht="19.5" thickBot="1" x14ac:dyDescent="0.45">
      <c r="A50" s="28"/>
      <c r="B50" s="11"/>
      <c r="C50" s="7"/>
      <c r="D50" s="26"/>
      <c r="E50" s="6"/>
      <c r="F50" s="8"/>
      <c r="G50" s="9"/>
      <c r="H50" s="8"/>
      <c r="I50" s="9"/>
      <c r="J50" s="10"/>
      <c r="K50" s="44"/>
    </row>
    <row r="51" spans="1:11" ht="19.5" thickBot="1" x14ac:dyDescent="0.45">
      <c r="A51" s="4"/>
      <c r="B51" s="11"/>
      <c r="C51" s="7"/>
      <c r="D51" s="26"/>
      <c r="E51" s="6"/>
      <c r="F51" s="8"/>
      <c r="G51" s="9"/>
      <c r="H51" s="8"/>
      <c r="I51" s="9"/>
      <c r="J51" s="10"/>
      <c r="K51" s="48" t="s">
        <v>30</v>
      </c>
    </row>
    <row r="52" spans="1:11" ht="19.5" thickBot="1" x14ac:dyDescent="0.45">
      <c r="A52" s="2"/>
      <c r="B52" s="12"/>
      <c r="C52" s="13"/>
      <c r="D52" s="14"/>
      <c r="E52" s="15" t="s">
        <v>15</v>
      </c>
      <c r="F52" s="16"/>
      <c r="G52" s="17" t="e">
        <f>SUM(G13:G51)</f>
        <v>#NUM!</v>
      </c>
      <c r="H52" s="18"/>
      <c r="I52" s="17" t="e">
        <f>SUM(I13:I51)</f>
        <v>#NUM!</v>
      </c>
      <c r="J52" s="19" t="e">
        <f>SUM(J13:J51)</f>
        <v>#NUM!</v>
      </c>
      <c r="K52" s="44">
        <f>K18+K24+K30+K36+K42+K48+K50</f>
        <v>0</v>
      </c>
    </row>
  </sheetData>
  <mergeCells count="21">
    <mergeCell ref="C1:H1"/>
    <mergeCell ref="A1:B1"/>
    <mergeCell ref="H11:H12"/>
    <mergeCell ref="I11:I12"/>
    <mergeCell ref="J11:J12"/>
    <mergeCell ref="C3:E3"/>
    <mergeCell ref="H3:J3"/>
    <mergeCell ref="C4:E4"/>
    <mergeCell ref="H4:J9"/>
    <mergeCell ref="C5:E5"/>
    <mergeCell ref="C6:E6"/>
    <mergeCell ref="C7:E7"/>
    <mergeCell ref="C8:E8"/>
    <mergeCell ref="C9:E9"/>
    <mergeCell ref="K11:K12"/>
    <mergeCell ref="A11:A12"/>
    <mergeCell ref="B11:B12"/>
    <mergeCell ref="C11:D11"/>
    <mergeCell ref="E11:E12"/>
    <mergeCell ref="F11:F12"/>
    <mergeCell ref="G11:G12"/>
  </mergeCells>
  <phoneticPr fontId="2"/>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入力用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EPC</dc:creator>
  <cp:lastModifiedBy>kobayashi</cp:lastModifiedBy>
  <cp:lastPrinted>2022-08-18T02:36:07Z</cp:lastPrinted>
  <dcterms:created xsi:type="dcterms:W3CDTF">2017-12-01T07:23:07Z</dcterms:created>
  <dcterms:modified xsi:type="dcterms:W3CDTF">2025-06-05T07:30:37Z</dcterms:modified>
</cp:coreProperties>
</file>