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EPC Dropbox\基金部\26 バリューチェーン\23.【バリューチェーン】　チェックシート　\"/>
    </mc:Choice>
  </mc:AlternateContent>
  <xr:revisionPtr revIDLastSave="0" documentId="13_ncr:1_{DC1D4AE1-153F-4FD5-B390-975473D21F54}" xr6:coauthVersionLast="47" xr6:coauthVersionMax="47" xr10:uidLastSave="{00000000-0000-0000-0000-000000000000}"/>
  <bookViews>
    <workbookView xWindow="4005" yWindow="1230" windowWidth="23400" windowHeight="13995" xr2:uid="{C3C482EA-7198-47D3-96BD-85E1B2FBACA8}"/>
  </bookViews>
  <sheets>
    <sheet name="日割計算" sheetId="1" r:id="rId1"/>
    <sheet name="月割計算（参考）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10" i="1" s="1"/>
  <c r="D10" i="1" s="1"/>
  <c r="E16" i="3"/>
  <c r="B16" i="3"/>
  <c r="D16" i="3" s="1"/>
  <c r="C5" i="3"/>
  <c r="C10" i="3" s="1"/>
  <c r="D10" i="3" s="1"/>
  <c r="F10" i="3" s="1"/>
  <c r="B16" i="1"/>
  <c r="D16" i="1" s="1"/>
  <c r="E16" i="1"/>
  <c r="F16" i="3" l="1"/>
  <c r="F16" i="1"/>
  <c r="F10" i="1"/>
</calcChain>
</file>

<file path=xl/sharedStrings.xml><?xml version="1.0" encoding="utf-8"?>
<sst xmlns="http://schemas.openxmlformats.org/spreadsheetml/2006/main" count="59" uniqueCount="26">
  <si>
    <t>【二酸化炭素排出抑制量　日割計算シート】</t>
    <rPh sb="1" eb="11">
      <t>ニサンカタンソハイシュツヨクセイリョウ</t>
    </rPh>
    <rPh sb="12" eb="14">
      <t>ヒワ</t>
    </rPh>
    <rPh sb="14" eb="16">
      <t>ケイサン</t>
    </rPh>
    <phoneticPr fontId="3"/>
  </si>
  <si>
    <t>※原則、月割計算シートではなく日割計算シートを使用してください。</t>
    <rPh sb="4" eb="6">
      <t>ツキワ</t>
    </rPh>
    <rPh sb="6" eb="8">
      <t>ケイサン</t>
    </rPh>
    <phoneticPr fontId="3"/>
  </si>
  <si>
    <t>　なお、太陽光発電等で月次の発電シミュレーション結果がある場合は、そちらから集計していただいて結構です。</t>
    <phoneticPr fontId="3"/>
  </si>
  <si>
    <t>■二酸化炭素排出抑制量算定期間</t>
    <rPh sb="1" eb="11">
      <t>ニサンカタンソハイシュツヨクセイリョウ</t>
    </rPh>
    <rPh sb="11" eb="13">
      <t>サンテイ</t>
    </rPh>
    <rPh sb="13" eb="15">
      <t>キカン</t>
    </rPh>
    <phoneticPr fontId="3"/>
  </si>
  <si>
    <t>開始月</t>
    <rPh sb="0" eb="2">
      <t>カイシ</t>
    </rPh>
    <rPh sb="2" eb="3">
      <t>ツキ</t>
    </rPh>
    <phoneticPr fontId="3"/>
  </si>
  <si>
    <t>←①算定期間の開始日（年は申請年度）を入力してください。</t>
    <rPh sb="2" eb="4">
      <t>サンテイ</t>
    </rPh>
    <rPh sb="4" eb="6">
      <t>キカン</t>
    </rPh>
    <rPh sb="7" eb="10">
      <t>カイシビ</t>
    </rPh>
    <rPh sb="11" eb="12">
      <t>ネン</t>
    </rPh>
    <rPh sb="13" eb="15">
      <t>シンセイ</t>
    </rPh>
    <rPh sb="15" eb="17">
      <t>ネンド</t>
    </rPh>
    <rPh sb="19" eb="21">
      <t>ニュウリョク</t>
    </rPh>
    <phoneticPr fontId="3"/>
  </si>
  <si>
    <t>終了月</t>
    <rPh sb="0" eb="2">
      <t>シュウリョウ</t>
    </rPh>
    <rPh sb="2" eb="3">
      <t>ツキ</t>
    </rPh>
    <phoneticPr fontId="3"/>
  </si>
  <si>
    <t>■二酸化炭素排出抑制量（日割計算）</t>
    <rPh sb="1" eb="10">
      <t>ニサンカタンソハイシュツヨクセイ</t>
    </rPh>
    <rPh sb="10" eb="11">
      <t>リョウ</t>
    </rPh>
    <rPh sb="12" eb="14">
      <t>ヒワ</t>
    </rPh>
    <rPh sb="14" eb="16">
      <t>ケイサン</t>
    </rPh>
    <phoneticPr fontId="3"/>
  </si>
  <si>
    <t>始点日</t>
    <rPh sb="0" eb="2">
      <t>シテン</t>
    </rPh>
    <rPh sb="2" eb="3">
      <t>ヒ</t>
    </rPh>
    <phoneticPr fontId="3"/>
  </si>
  <si>
    <t>終点日</t>
    <rPh sb="0" eb="2">
      <t>シュウテン</t>
    </rPh>
    <rPh sb="2" eb="3">
      <t>ヒ</t>
    </rPh>
    <phoneticPr fontId="3"/>
  </si>
  <si>
    <t>日数</t>
    <rPh sb="0" eb="2">
      <t>ニッスウ</t>
    </rPh>
    <phoneticPr fontId="3"/>
  </si>
  <si>
    <t>年間CO2抑制量</t>
    <rPh sb="0" eb="2">
      <t>ネンカン</t>
    </rPh>
    <rPh sb="5" eb="7">
      <t>ヨクセイ</t>
    </rPh>
    <rPh sb="7" eb="8">
      <t>リョウ</t>
    </rPh>
    <phoneticPr fontId="3"/>
  </si>
  <si>
    <t>初年度CO2抑制量</t>
    <rPh sb="0" eb="3">
      <t>ショネンド</t>
    </rPh>
    <rPh sb="6" eb="8">
      <t>ヨクセイ</t>
    </rPh>
    <rPh sb="8" eb="9">
      <t>リョウ</t>
    </rPh>
    <phoneticPr fontId="3"/>
  </si>
  <si>
    <t>始点・終点日を含む</t>
    <rPh sb="0" eb="2">
      <t>シテン</t>
    </rPh>
    <rPh sb="3" eb="5">
      <t>シュウテン</t>
    </rPh>
    <rPh sb="5" eb="6">
      <t>ヒ</t>
    </rPh>
    <rPh sb="7" eb="8">
      <t>フク</t>
    </rPh>
    <phoneticPr fontId="3"/>
  </si>
  <si>
    <t>t-CO2</t>
    <phoneticPr fontId="3"/>
  </si>
  <si>
    <t>初年度</t>
    <rPh sb="0" eb="3">
      <t>ショネンド</t>
    </rPh>
    <phoneticPr fontId="3"/>
  </si>
  <si>
    <t>↑②設備稼働日を入力してください。</t>
    <rPh sb="2" eb="4">
      <t>セツビ</t>
    </rPh>
    <rPh sb="4" eb="7">
      <t>カドウビ</t>
    </rPh>
    <rPh sb="8" eb="10">
      <t>ニュウリョク</t>
    </rPh>
    <phoneticPr fontId="3"/>
  </si>
  <si>
    <t>↑③年間のCO2抑制量を入力してください。</t>
    <rPh sb="2" eb="4">
      <t>ネンカン</t>
    </rPh>
    <rPh sb="8" eb="11">
      <t>ヨクセイリョウ</t>
    </rPh>
    <rPh sb="12" eb="14">
      <t>ニュウリョク</t>
    </rPh>
    <phoneticPr fontId="3"/>
  </si>
  <si>
    <t>　　（ハード対策事業計算ファイル等で別途計算）</t>
    <rPh sb="16" eb="17">
      <t>ナド</t>
    </rPh>
    <rPh sb="18" eb="20">
      <t>ベット</t>
    </rPh>
    <rPh sb="20" eb="22">
      <t>ケイサン</t>
    </rPh>
    <phoneticPr fontId="3"/>
  </si>
  <si>
    <t>最終年度CO2抑制量</t>
    <rPh sb="0" eb="4">
      <t>サイシュウネンド</t>
    </rPh>
    <rPh sb="7" eb="9">
      <t>ヨクセイ</t>
    </rPh>
    <rPh sb="9" eb="10">
      <t>リョウ</t>
    </rPh>
    <phoneticPr fontId="3"/>
  </si>
  <si>
    <t>最終年度</t>
    <rPh sb="0" eb="4">
      <t>サイシュウネンド</t>
    </rPh>
    <phoneticPr fontId="3"/>
  </si>
  <si>
    <t>↑④最終の利子補給月末日を入力してください。</t>
    <rPh sb="2" eb="4">
      <t>サイシュウ</t>
    </rPh>
    <rPh sb="5" eb="7">
      <t>リシ</t>
    </rPh>
    <rPh sb="7" eb="9">
      <t>ホキュウ</t>
    </rPh>
    <rPh sb="9" eb="10">
      <t>ガツ</t>
    </rPh>
    <rPh sb="10" eb="12">
      <t>マツジツ</t>
    </rPh>
    <rPh sb="13" eb="15">
      <t>ニュウリョク</t>
    </rPh>
    <phoneticPr fontId="3"/>
  </si>
  <si>
    <t>【二酸化炭素排出抑制量　月割計算シート（参考）】</t>
    <rPh sb="1" eb="11">
      <t>ニサンカタンソハイシュツヨクセイリョウ</t>
    </rPh>
    <rPh sb="12" eb="14">
      <t>ツキワリ</t>
    </rPh>
    <rPh sb="14" eb="16">
      <t>ケイサン</t>
    </rPh>
    <rPh sb="20" eb="22">
      <t>サンコウ</t>
    </rPh>
    <phoneticPr fontId="3"/>
  </si>
  <si>
    <t>■二酸化炭素排出抑制量（月割計算）</t>
    <rPh sb="1" eb="10">
      <t>ニサンカタンソハイシュツヨクセイ</t>
    </rPh>
    <rPh sb="10" eb="11">
      <t>リョウ</t>
    </rPh>
    <rPh sb="12" eb="13">
      <t>ツキ</t>
    </rPh>
    <rPh sb="13" eb="14">
      <t>ワリ</t>
    </rPh>
    <rPh sb="14" eb="16">
      <t>ケイサン</t>
    </rPh>
    <phoneticPr fontId="3"/>
  </si>
  <si>
    <t>月数</t>
    <rPh sb="0" eb="2">
      <t>ツキスウ</t>
    </rPh>
    <phoneticPr fontId="3"/>
  </si>
  <si>
    <t>始点・終点月を含む</t>
    <rPh sb="0" eb="2">
      <t>シテン</t>
    </rPh>
    <rPh sb="3" eb="5">
      <t>シュウテン</t>
    </rPh>
    <rPh sb="5" eb="6">
      <t>ツキ</t>
    </rPh>
    <rPh sb="7" eb="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</si>
</sst>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40" fontId="0" fillId="0" borderId="0" xfId="1" applyNumberFormat="1" applyFont="1" applyBorder="1">
      <alignment vertical="center"/>
    </xf>
    <xf numFmtId="0" fontId="0" fillId="0" borderId="2" xfId="0" applyBorder="1">
      <alignment vertical="center"/>
    </xf>
    <xf numFmtId="14" fontId="0" fillId="3" borderId="3" xfId="0" applyNumberFormat="1" applyFill="1" applyBorder="1">
      <alignment vertical="center"/>
    </xf>
    <xf numFmtId="0" fontId="0" fillId="0" borderId="4" xfId="0" applyBorder="1">
      <alignment vertical="center"/>
    </xf>
    <xf numFmtId="14" fontId="0" fillId="2" borderId="5" xfId="0" applyNumberFormat="1" applyFill="1" applyBorder="1">
      <alignment vertical="center"/>
    </xf>
    <xf numFmtId="14" fontId="0" fillId="3" borderId="9" xfId="0" applyNumberFormat="1" applyFill="1" applyBorder="1">
      <alignment vertical="center"/>
    </xf>
    <xf numFmtId="14" fontId="0" fillId="2" borderId="10" xfId="0" applyNumberFormat="1" applyFill="1" applyBorder="1">
      <alignment vertical="center"/>
    </xf>
    <xf numFmtId="0" fontId="0" fillId="2" borderId="10" xfId="0" applyFill="1" applyBorder="1">
      <alignment vertical="center"/>
    </xf>
    <xf numFmtId="14" fontId="0" fillId="2" borderId="4" xfId="0" applyNumberFormat="1" applyFill="1" applyBorder="1">
      <alignment vertical="center"/>
    </xf>
    <xf numFmtId="14" fontId="0" fillId="3" borderId="11" xfId="0" applyNumberFormat="1" applyFill="1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3" borderId="1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40" fontId="5" fillId="4" borderId="18" xfId="1" applyNumberFormat="1" applyFont="1" applyFill="1" applyBorder="1">
      <alignment vertical="center"/>
    </xf>
    <xf numFmtId="40" fontId="5" fillId="4" borderId="19" xfId="1" applyNumberFormat="1" applyFont="1" applyFill="1" applyBorder="1">
      <alignment vertical="center"/>
    </xf>
    <xf numFmtId="0" fontId="0" fillId="4" borderId="1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4" fontId="7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1" fontId="0" fillId="2" borderId="20" xfId="0" applyNumberFormat="1" applyFill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3</xdr:row>
      <xdr:rowOff>7620</xdr:rowOff>
    </xdr:from>
    <xdr:to>
      <xdr:col>16</xdr:col>
      <xdr:colOff>91440</xdr:colOff>
      <xdr:row>9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519934-7567-AAF9-5B65-CD157EE2EF06}"/>
            </a:ext>
          </a:extLst>
        </xdr:cNvPr>
        <xdr:cNvSpPr/>
      </xdr:nvSpPr>
      <xdr:spPr>
        <a:xfrm>
          <a:off x="5783580" y="548640"/>
          <a:ext cx="5760720" cy="14706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＜二酸化炭素排出抑制量　日割計算シートの使い方＞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①から④の順番で黄色セル４か所に数字を入力してください。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①算定期間の開始月を入力してください。その際、年は申請年度にしてください。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②設備稼働日を入力してください。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③ハード対策事業計算ファイル等で計算の上、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年間の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抑制量を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④最終の利子補給月末日を入力してください。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（９月３０日か３月３１日のいずれかになります。）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3</xdr:row>
      <xdr:rowOff>7620</xdr:rowOff>
    </xdr:from>
    <xdr:to>
      <xdr:col>16</xdr:col>
      <xdr:colOff>91440</xdr:colOff>
      <xdr:row>9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4A411-BFF2-4F08-B5BD-AFA1FF987B10}"/>
            </a:ext>
          </a:extLst>
        </xdr:cNvPr>
        <xdr:cNvSpPr/>
      </xdr:nvSpPr>
      <xdr:spPr>
        <a:xfrm>
          <a:off x="5783580" y="548640"/>
          <a:ext cx="5760720" cy="14706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＜二酸化炭素排出抑制量　月割計算シートの使い方＞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①から④の順番で黄色セル４か所に数字を入力してください。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①算定期間の開始月を入力してください。その際、年は申請年度にしてください。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②設備稼働日を入力してください。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③ハード対策事業計算ファイル等で計算の上、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年間の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抑制量を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④最終の利子補給月末日を入力してください。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（９月３０日か３月３１日のいずれかになります。）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303E-05F6-44E9-B431-047B79F92B77}">
  <dimension ref="A1:F17"/>
  <sheetViews>
    <sheetView tabSelected="1" workbookViewId="0">
      <selection activeCell="C5" sqref="C5"/>
    </sheetView>
  </sheetViews>
  <sheetFormatPr defaultRowHeight="18.75" x14ac:dyDescent="0.4"/>
  <cols>
    <col min="2" max="6" width="10.75" customWidth="1"/>
  </cols>
  <sheetData>
    <row r="1" spans="1:6" ht="24" x14ac:dyDescent="0.15">
      <c r="A1" s="25" t="s">
        <v>0</v>
      </c>
      <c r="F1" s="31" t="s">
        <v>1</v>
      </c>
    </row>
    <row r="2" spans="1:6" ht="24" x14ac:dyDescent="0.4">
      <c r="A2" s="25"/>
      <c r="F2" s="32" t="s">
        <v>2</v>
      </c>
    </row>
    <row r="3" spans="1:6" ht="20.25" thickBot="1" x14ac:dyDescent="0.45">
      <c r="A3" s="3" t="s">
        <v>3</v>
      </c>
    </row>
    <row r="4" spans="1:6" x14ac:dyDescent="0.4">
      <c r="B4" s="8" t="s">
        <v>4</v>
      </c>
      <c r="C4" s="9">
        <v>45748</v>
      </c>
      <c r="D4" s="26" t="s">
        <v>5</v>
      </c>
    </row>
    <row r="5" spans="1:6" ht="19.5" thickBot="1" x14ac:dyDescent="0.45">
      <c r="B5" s="10" t="s">
        <v>6</v>
      </c>
      <c r="C5" s="11">
        <f>EDATE(C4,12)-1</f>
        <v>46112</v>
      </c>
    </row>
    <row r="7" spans="1:6" ht="20.25" thickBot="1" x14ac:dyDescent="0.45">
      <c r="A7" s="3" t="s">
        <v>7</v>
      </c>
    </row>
    <row r="8" spans="1:6" s="1" customFormat="1" ht="19.5" thickTop="1" x14ac:dyDescent="0.4">
      <c r="B8" s="35" t="s">
        <v>8</v>
      </c>
      <c r="C8" s="33" t="s">
        <v>9</v>
      </c>
      <c r="D8" s="30" t="s">
        <v>10</v>
      </c>
      <c r="E8" s="17" t="s">
        <v>11</v>
      </c>
      <c r="F8" s="23" t="s">
        <v>12</v>
      </c>
    </row>
    <row r="9" spans="1:6" s="1" customFormat="1" ht="19.5" thickBot="1" x14ac:dyDescent="0.45">
      <c r="B9" s="36"/>
      <c r="C9" s="34"/>
      <c r="D9" s="2" t="s">
        <v>13</v>
      </c>
      <c r="E9" s="18" t="s">
        <v>14</v>
      </c>
      <c r="F9" s="24" t="s">
        <v>14</v>
      </c>
    </row>
    <row r="10" spans="1:6" ht="20.25" thickTop="1" thickBot="1" x14ac:dyDescent="0.45">
      <c r="A10" s="28" t="s">
        <v>15</v>
      </c>
      <c r="B10" s="12">
        <v>45979</v>
      </c>
      <c r="C10" s="13">
        <f>C5</f>
        <v>46112</v>
      </c>
      <c r="D10" s="14">
        <f>C10-B10+1</f>
        <v>134</v>
      </c>
      <c r="E10" s="19">
        <v>4.79</v>
      </c>
      <c r="F10" s="21">
        <f>E10*D10/365</f>
        <v>1.7585205479452055</v>
      </c>
    </row>
    <row r="11" spans="1:6" x14ac:dyDescent="0.4">
      <c r="B11" s="27" t="s">
        <v>16</v>
      </c>
      <c r="C11" s="6"/>
      <c r="E11" s="26" t="s">
        <v>17</v>
      </c>
      <c r="F11" s="7"/>
    </row>
    <row r="12" spans="1:6" x14ac:dyDescent="0.4">
      <c r="B12" s="5"/>
      <c r="C12" s="6"/>
      <c r="E12" s="26" t="s">
        <v>18</v>
      </c>
      <c r="F12" s="7"/>
    </row>
    <row r="13" spans="1:6" ht="19.5" thickBot="1" x14ac:dyDescent="0.45">
      <c r="B13" s="5"/>
      <c r="C13" s="6"/>
      <c r="E13" s="26"/>
      <c r="F13" s="7"/>
    </row>
    <row r="14" spans="1:6" ht="19.5" thickTop="1" x14ac:dyDescent="0.4">
      <c r="B14" s="35" t="s">
        <v>8</v>
      </c>
      <c r="C14" s="33" t="s">
        <v>9</v>
      </c>
      <c r="D14" s="30" t="s">
        <v>10</v>
      </c>
      <c r="E14" s="17" t="s">
        <v>11</v>
      </c>
      <c r="F14" s="23" t="s">
        <v>19</v>
      </c>
    </row>
    <row r="15" spans="1:6" ht="19.5" thickBot="1" x14ac:dyDescent="0.45">
      <c r="B15" s="36"/>
      <c r="C15" s="34"/>
      <c r="D15" s="2" t="s">
        <v>13</v>
      </c>
      <c r="E15" s="18" t="s">
        <v>14</v>
      </c>
      <c r="F15" s="24" t="s">
        <v>14</v>
      </c>
    </row>
    <row r="16" spans="1:6" ht="20.25" thickTop="1" thickBot="1" x14ac:dyDescent="0.45">
      <c r="A16" s="28" t="s">
        <v>20</v>
      </c>
      <c r="B16" s="15">
        <f>IF(DATE(YEAR(C16)-1,MONTH(C4),DAY(C4))&lt;C16-365, DATE(YEAR(C16),MONTH(C4),DAY(C4)), DATE(YEAR(C16)-1,MONTH(C4),DAY(C4)))</f>
        <v>46844</v>
      </c>
      <c r="C16" s="16">
        <v>47026</v>
      </c>
      <c r="D16" s="14">
        <f t="shared" ref="D16" si="0">C16-B16+1</f>
        <v>183</v>
      </c>
      <c r="E16" s="20">
        <f>E10</f>
        <v>4.79</v>
      </c>
      <c r="F16" s="22">
        <f>E16*D16/365</f>
        <v>2.4015616438356164</v>
      </c>
    </row>
    <row r="17" spans="2:5" x14ac:dyDescent="0.4">
      <c r="B17" s="4"/>
      <c r="C17" s="26" t="s">
        <v>21</v>
      </c>
      <c r="E17" s="4"/>
    </row>
  </sheetData>
  <mergeCells count="4">
    <mergeCell ref="C8:C9"/>
    <mergeCell ref="B8:B9"/>
    <mergeCell ref="B14:B15"/>
    <mergeCell ref="C14:C15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A757-B4D7-4969-8FB2-513825B4139E}">
  <dimension ref="A1:G17"/>
  <sheetViews>
    <sheetView workbookViewId="0">
      <selection activeCell="A8" sqref="A8"/>
    </sheetView>
  </sheetViews>
  <sheetFormatPr defaultRowHeight="18.75" x14ac:dyDescent="0.4"/>
  <cols>
    <col min="2" max="6" width="10.75" customWidth="1"/>
  </cols>
  <sheetData>
    <row r="1" spans="1:7" ht="24" x14ac:dyDescent="0.15">
      <c r="A1" s="25" t="s">
        <v>22</v>
      </c>
      <c r="G1" s="31" t="s">
        <v>1</v>
      </c>
    </row>
    <row r="2" spans="1:7" ht="24" x14ac:dyDescent="0.15">
      <c r="A2" s="25"/>
      <c r="F2" s="31"/>
    </row>
    <row r="3" spans="1:7" ht="20.25" thickBot="1" x14ac:dyDescent="0.45">
      <c r="A3" s="3" t="s">
        <v>3</v>
      </c>
    </row>
    <row r="4" spans="1:7" x14ac:dyDescent="0.4">
      <c r="B4" s="8" t="s">
        <v>4</v>
      </c>
      <c r="C4" s="9">
        <v>45748</v>
      </c>
      <c r="D4" s="26" t="s">
        <v>5</v>
      </c>
    </row>
    <row r="5" spans="1:7" ht="19.5" thickBot="1" x14ac:dyDescent="0.45">
      <c r="B5" s="10" t="s">
        <v>6</v>
      </c>
      <c r="C5" s="11">
        <f>C4+364</f>
        <v>46112</v>
      </c>
    </row>
    <row r="7" spans="1:7" ht="20.25" thickBot="1" x14ac:dyDescent="0.45">
      <c r="A7" s="3" t="s">
        <v>23</v>
      </c>
    </row>
    <row r="8" spans="1:7" s="1" customFormat="1" ht="19.5" thickTop="1" x14ac:dyDescent="0.4">
      <c r="B8" s="35" t="s">
        <v>8</v>
      </c>
      <c r="C8" s="33" t="s">
        <v>9</v>
      </c>
      <c r="D8" s="30" t="s">
        <v>24</v>
      </c>
      <c r="E8" s="17" t="s">
        <v>11</v>
      </c>
      <c r="F8" s="23" t="s">
        <v>12</v>
      </c>
    </row>
    <row r="9" spans="1:7" s="1" customFormat="1" ht="19.5" thickBot="1" x14ac:dyDescent="0.45">
      <c r="B9" s="36"/>
      <c r="C9" s="34"/>
      <c r="D9" s="2" t="s">
        <v>25</v>
      </c>
      <c r="E9" s="18" t="s">
        <v>14</v>
      </c>
      <c r="F9" s="24" t="s">
        <v>14</v>
      </c>
    </row>
    <row r="10" spans="1:7" ht="20.25" thickTop="1" thickBot="1" x14ac:dyDescent="0.45">
      <c r="A10" s="28" t="s">
        <v>15</v>
      </c>
      <c r="B10" s="12">
        <v>45962</v>
      </c>
      <c r="C10" s="13">
        <f>C5</f>
        <v>46112</v>
      </c>
      <c r="D10" s="29">
        <f>(YEAR(C10)-YEAR(B10))*12 + (MONTH(C10)-MONTH(B10)) + 1</f>
        <v>5</v>
      </c>
      <c r="E10" s="19">
        <v>100</v>
      </c>
      <c r="F10" s="21">
        <f>E10*D10/12</f>
        <v>41.666666666666664</v>
      </c>
    </row>
    <row r="11" spans="1:7" x14ac:dyDescent="0.4">
      <c r="B11" s="27" t="s">
        <v>16</v>
      </c>
      <c r="C11" s="6"/>
      <c r="E11" s="26" t="s">
        <v>17</v>
      </c>
      <c r="F11" s="7"/>
    </row>
    <row r="12" spans="1:7" x14ac:dyDescent="0.4">
      <c r="B12" s="5"/>
      <c r="C12" s="6"/>
      <c r="E12" s="26" t="s">
        <v>18</v>
      </c>
      <c r="F12" s="7"/>
    </row>
    <row r="13" spans="1:7" ht="19.5" thickBot="1" x14ac:dyDescent="0.45">
      <c r="B13" s="5"/>
      <c r="C13" s="6"/>
      <c r="E13" s="26"/>
      <c r="F13" s="7"/>
    </row>
    <row r="14" spans="1:7" ht="19.5" thickTop="1" x14ac:dyDescent="0.4">
      <c r="B14" s="35" t="s">
        <v>8</v>
      </c>
      <c r="C14" s="33" t="s">
        <v>9</v>
      </c>
      <c r="D14" s="30" t="s">
        <v>24</v>
      </c>
      <c r="E14" s="17" t="s">
        <v>11</v>
      </c>
      <c r="F14" s="23" t="s">
        <v>19</v>
      </c>
    </row>
    <row r="15" spans="1:7" ht="19.5" thickBot="1" x14ac:dyDescent="0.45">
      <c r="B15" s="36"/>
      <c r="C15" s="34"/>
      <c r="D15" s="2" t="s">
        <v>25</v>
      </c>
      <c r="E15" s="18" t="s">
        <v>14</v>
      </c>
      <c r="F15" s="24" t="s">
        <v>14</v>
      </c>
    </row>
    <row r="16" spans="1:7" ht="20.25" thickTop="1" thickBot="1" x14ac:dyDescent="0.45">
      <c r="A16" s="28" t="s">
        <v>20</v>
      </c>
      <c r="B16" s="15">
        <f>IF(DATE(YEAR(C16)-1,MONTH(C4),DAY(C4))&lt;C16-365, DATE(YEAR(C16),MONTH(C4),DAY(C4)), DATE(YEAR(C16)-1,MONTH(C4),DAY(C4)))</f>
        <v>46478</v>
      </c>
      <c r="C16" s="16">
        <v>46660</v>
      </c>
      <c r="D16" s="29">
        <f>(YEAR(C16)-YEAR(B16))*12 + (MONTH(C16)-MONTH(B16)) + 1</f>
        <v>6</v>
      </c>
      <c r="E16" s="20">
        <f>E10</f>
        <v>100</v>
      </c>
      <c r="F16" s="22">
        <f>E16*D16/12</f>
        <v>50</v>
      </c>
    </row>
    <row r="17" spans="2:5" x14ac:dyDescent="0.4">
      <c r="B17" s="4"/>
      <c r="C17" s="26" t="s">
        <v>21</v>
      </c>
      <c r="E17" s="4"/>
    </row>
  </sheetData>
  <mergeCells count="4">
    <mergeCell ref="B8:B9"/>
    <mergeCell ref="C8:C9"/>
    <mergeCell ref="B14:B15"/>
    <mergeCell ref="C14:C1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日割計算</vt:lpstr>
      <vt:lpstr>月割計算（参考）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EPC 堤</dc:creator>
  <cp:keywords/>
  <dc:description/>
  <cp:lastModifiedBy>瞳 小林</cp:lastModifiedBy>
  <cp:revision/>
  <dcterms:created xsi:type="dcterms:W3CDTF">2025-10-21T09:07:49Z</dcterms:created>
  <dcterms:modified xsi:type="dcterms:W3CDTF">2025-11-06T08:16:18Z</dcterms:modified>
  <cp:category/>
  <cp:contentStatus/>
</cp:coreProperties>
</file>