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EPC Dropbox\基金部\26 バリューチェーン\10.【バリューチェーン】　HP資料　\R6年度　HP掲載資料\R6年度　指定金向け参考資料\確定\"/>
    </mc:Choice>
  </mc:AlternateContent>
  <xr:revisionPtr revIDLastSave="0" documentId="13_ncr:1_{D96FCDBA-8ACC-42AA-B07B-B45D9E2ED38E}" xr6:coauthVersionLast="47" xr6:coauthVersionMax="47" xr10:uidLastSave="{00000000-0000-0000-0000-000000000000}"/>
  <bookViews>
    <workbookView xWindow="525" yWindow="1710" windowWidth="20955" windowHeight="13005" activeTab="1" xr2:uid="{00000000-000D-0000-FFFF-FFFF00000000}"/>
  </bookViews>
  <sheets>
    <sheet name="記入例" sheetId="2" r:id="rId1"/>
    <sheet name="入力用"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2" l="1"/>
  <c r="D25" i="2" l="1"/>
  <c r="C25" i="2"/>
  <c r="E25" i="2" s="1"/>
  <c r="C24" i="2"/>
  <c r="E24" i="2" s="1"/>
  <c r="C23" i="2"/>
  <c r="E23" i="2" s="1"/>
  <c r="C22" i="2"/>
  <c r="E22" i="2" s="1"/>
  <c r="C21" i="2"/>
  <c r="E21" i="2" s="1"/>
  <c r="C20" i="2"/>
  <c r="E20" i="2" s="1"/>
  <c r="F19" i="2"/>
  <c r="C19" i="2"/>
  <c r="E19" i="2" s="1"/>
  <c r="F18" i="2"/>
  <c r="C18" i="2"/>
  <c r="E18" i="2" s="1"/>
  <c r="F17" i="2"/>
  <c r="E17" i="2"/>
  <c r="C17" i="2"/>
  <c r="F16" i="2"/>
  <c r="E16" i="2"/>
  <c r="C16" i="2"/>
  <c r="C15" i="2"/>
  <c r="E15" i="2" s="1"/>
  <c r="C14" i="2"/>
  <c r="E14" i="2" s="1"/>
  <c r="F13" i="2"/>
  <c r="F21" i="2" s="1"/>
  <c r="C13" i="2"/>
  <c r="E13" i="2" s="1"/>
  <c r="B13" i="2"/>
  <c r="B14" i="2" s="1"/>
  <c r="B15" i="2" l="1"/>
  <c r="G14" i="2"/>
  <c r="J14" i="2"/>
  <c r="I14" i="2"/>
  <c r="F14" i="2"/>
  <c r="F15" i="2"/>
  <c r="G13" i="2"/>
  <c r="I13" i="2"/>
  <c r="F24" i="2"/>
  <c r="J13" i="2"/>
  <c r="F22" i="2"/>
  <c r="F23" i="2"/>
  <c r="F25" i="2"/>
  <c r="F20" i="2"/>
  <c r="B16" i="2" l="1"/>
  <c r="I15" i="2"/>
  <c r="K16" i="2" s="1"/>
  <c r="G15" i="2"/>
  <c r="J15" i="2" s="1"/>
  <c r="B17" i="2" l="1"/>
  <c r="I16" i="2"/>
  <c r="G16" i="2"/>
  <c r="I17" i="2" l="1"/>
  <c r="K18" i="2" s="1"/>
  <c r="B18" i="2"/>
  <c r="G17" i="2"/>
  <c r="J16" i="2"/>
  <c r="J17" i="2" l="1"/>
  <c r="G18" i="2"/>
  <c r="B19" i="2"/>
  <c r="I18" i="2"/>
  <c r="J18" i="2" l="1"/>
  <c r="B20" i="2"/>
  <c r="G19" i="2"/>
  <c r="J19" i="2" s="1"/>
  <c r="I19" i="2"/>
  <c r="K20" i="2" s="1"/>
  <c r="I20" i="2" l="1"/>
  <c r="B21" i="2"/>
  <c r="G20" i="2"/>
  <c r="J20" i="2" l="1"/>
  <c r="G21" i="2"/>
  <c r="B22" i="2"/>
  <c r="I21" i="2"/>
  <c r="K22" i="2" s="1"/>
  <c r="J21" i="2" l="1"/>
  <c r="G22" i="2"/>
  <c r="B23" i="2"/>
  <c r="I22" i="2"/>
  <c r="J22" i="2" l="1"/>
  <c r="G23" i="2"/>
  <c r="I23" i="2"/>
  <c r="K24" i="2" s="1"/>
  <c r="B24" i="2"/>
  <c r="I24" i="2" l="1"/>
  <c r="G24" i="2"/>
  <c r="J24" i="2" s="1"/>
  <c r="B25" i="2"/>
  <c r="J23" i="2"/>
  <c r="G25" i="2" l="1"/>
  <c r="G29" i="2" s="1"/>
  <c r="G43" i="2" s="1"/>
  <c r="I25" i="2"/>
  <c r="K26" i="2" s="1"/>
  <c r="K29" i="2" s="1"/>
  <c r="J25" i="2"/>
  <c r="J29" i="2" s="1"/>
  <c r="J43" i="2" s="1"/>
  <c r="I29" i="2" l="1"/>
  <c r="I43" i="2" s="1"/>
  <c r="D25" i="1" l="1"/>
  <c r="C14" i="1" l="1"/>
  <c r="E14" i="1" s="1"/>
  <c r="C13" i="1"/>
  <c r="E13" i="1" s="1"/>
  <c r="C24" i="1"/>
  <c r="E24" i="1" s="1"/>
  <c r="C25" i="1"/>
  <c r="E25" i="1" s="1"/>
  <c r="C20" i="1"/>
  <c r="E20" i="1" s="1"/>
  <c r="C21" i="1"/>
  <c r="E21" i="1" s="1"/>
  <c r="C22" i="1"/>
  <c r="E22" i="1" s="1"/>
  <c r="C23" i="1"/>
  <c r="E23" i="1" s="1"/>
  <c r="C15" i="1"/>
  <c r="B13" i="1" l="1"/>
  <c r="I13" i="1" l="1"/>
  <c r="B14" i="1"/>
  <c r="F13" i="1"/>
  <c r="G13" i="1" s="1"/>
  <c r="J13" i="1" l="1"/>
  <c r="B15" i="1"/>
  <c r="I14" i="1"/>
  <c r="K14" i="1" s="1"/>
  <c r="F24" i="1"/>
  <c r="F25" i="1"/>
  <c r="F18" i="1"/>
  <c r="F22" i="1"/>
  <c r="F21" i="1"/>
  <c r="F23" i="1"/>
  <c r="F20" i="1"/>
  <c r="F19" i="1"/>
  <c r="F15" i="1"/>
  <c r="F17" i="1"/>
  <c r="F16" i="1"/>
  <c r="F14" i="1"/>
  <c r="G14" i="1" s="1"/>
  <c r="J14" i="1" l="1"/>
  <c r="B16" i="1"/>
  <c r="B17" i="1" s="1"/>
  <c r="B18" i="1" s="1"/>
  <c r="B19" i="1" s="1"/>
  <c r="B20" i="1" s="1"/>
  <c r="B21" i="1" s="1"/>
  <c r="B22" i="1" s="1"/>
  <c r="B23" i="1" s="1"/>
  <c r="B24" i="1" s="1"/>
  <c r="B25" i="1" s="1"/>
  <c r="C19" i="1"/>
  <c r="E19" i="1" s="1"/>
  <c r="C18" i="1"/>
  <c r="E18" i="1" s="1"/>
  <c r="C17" i="1"/>
  <c r="E17" i="1" s="1"/>
  <c r="C16" i="1"/>
  <c r="E16" i="1" s="1"/>
  <c r="E15" i="1"/>
  <c r="I15" i="1" l="1"/>
  <c r="K16" i="1" s="1"/>
  <c r="G15" i="1"/>
  <c r="J15" i="1" l="1"/>
  <c r="I16" i="1"/>
  <c r="G16" i="1"/>
  <c r="J16" i="1" l="1"/>
  <c r="I17" i="1"/>
  <c r="K18" i="1" s="1"/>
  <c r="G17" i="1"/>
  <c r="J17" i="1" l="1"/>
  <c r="G18" i="1"/>
  <c r="I18" i="1"/>
  <c r="I20" i="1" l="1"/>
  <c r="G20" i="1"/>
  <c r="J18" i="1"/>
  <c r="I19" i="1"/>
  <c r="K20" i="1" s="1"/>
  <c r="G19" i="1"/>
  <c r="J20" i="1" l="1"/>
  <c r="I21" i="1"/>
  <c r="K22" i="1" s="1"/>
  <c r="G21" i="1"/>
  <c r="J19" i="1"/>
  <c r="J21" i="1" l="1"/>
  <c r="I22" i="1"/>
  <c r="G22" i="1"/>
  <c r="J22" i="1" l="1"/>
  <c r="I23" i="1"/>
  <c r="K24" i="1" s="1"/>
  <c r="G23" i="1"/>
  <c r="I24" i="1" l="1"/>
  <c r="G24" i="1"/>
  <c r="J23" i="1"/>
  <c r="J24" i="1" l="1"/>
  <c r="I25" i="1"/>
  <c r="K26" i="1" s="1"/>
  <c r="K29" i="1" s="1"/>
  <c r="G25" i="1"/>
  <c r="G29" i="1" s="1"/>
  <c r="I29" i="1" l="1"/>
  <c r="J25" i="1"/>
  <c r="J29" i="1" s="1"/>
</calcChain>
</file>

<file path=xl/sharedStrings.xml><?xml version="1.0" encoding="utf-8"?>
<sst xmlns="http://schemas.openxmlformats.org/spreadsheetml/2006/main" count="91" uniqueCount="66">
  <si>
    <t>融資先事業者名</t>
    <rPh sb="0" eb="2">
      <t>ユウシ</t>
    </rPh>
    <rPh sb="2" eb="3">
      <t>サキ</t>
    </rPh>
    <rPh sb="3" eb="6">
      <t>ジギョウシャ</t>
    </rPh>
    <rPh sb="6" eb="7">
      <t>メイ</t>
    </rPh>
    <phoneticPr fontId="3"/>
  </si>
  <si>
    <t>融資開始日</t>
    <rPh sb="0" eb="2">
      <t>ユウシ</t>
    </rPh>
    <rPh sb="2" eb="5">
      <t>カイシビ</t>
    </rPh>
    <phoneticPr fontId="3"/>
  </si>
  <si>
    <t>利子補給対象期限</t>
    <rPh sb="0" eb="2">
      <t>リシ</t>
    </rPh>
    <rPh sb="2" eb="4">
      <t>ホキュウ</t>
    </rPh>
    <rPh sb="4" eb="6">
      <t>タイショウ</t>
    </rPh>
    <rPh sb="6" eb="8">
      <t>キゲン</t>
    </rPh>
    <phoneticPr fontId="3"/>
  </si>
  <si>
    <t>融資利率</t>
    <rPh sb="0" eb="2">
      <t>ユウシ</t>
    </rPh>
    <rPh sb="2" eb="4">
      <t>リリツ</t>
    </rPh>
    <phoneticPr fontId="3"/>
  </si>
  <si>
    <t>融資契約金額</t>
    <rPh sb="0" eb="2">
      <t>ユウシ</t>
    </rPh>
    <rPh sb="2" eb="4">
      <t>ケイヤク</t>
    </rPh>
    <rPh sb="4" eb="5">
      <t>キン</t>
    </rPh>
    <rPh sb="5" eb="6">
      <t>ガク</t>
    </rPh>
    <phoneticPr fontId="3"/>
  </si>
  <si>
    <t>元本支払の開始（据置）</t>
    <rPh sb="0" eb="4">
      <t>ガンポンシハライ</t>
    </rPh>
    <rPh sb="5" eb="7">
      <t>カイシ</t>
    </rPh>
    <rPh sb="8" eb="10">
      <t>スエオキ</t>
    </rPh>
    <phoneticPr fontId="3"/>
  </si>
  <si>
    <t>一回返済額</t>
    <rPh sb="0" eb="2">
      <t>イッカイ</t>
    </rPh>
    <rPh sb="2" eb="4">
      <t>ヘンサイ</t>
    </rPh>
    <rPh sb="4" eb="5">
      <t>ガク</t>
    </rPh>
    <phoneticPr fontId="3"/>
  </si>
  <si>
    <t>回数</t>
    <rPh sb="0" eb="2">
      <t>カイスウ</t>
    </rPh>
    <phoneticPr fontId="3"/>
  </si>
  <si>
    <t>（A)
貸付残高</t>
    <rPh sb="4" eb="6">
      <t>カシツケ</t>
    </rPh>
    <rPh sb="6" eb="8">
      <t>ザンダカ</t>
    </rPh>
    <phoneticPr fontId="3"/>
  </si>
  <si>
    <t>期間</t>
    <rPh sb="0" eb="2">
      <t>キカン</t>
    </rPh>
    <phoneticPr fontId="3"/>
  </si>
  <si>
    <t>（B)
日数</t>
    <rPh sb="4" eb="6">
      <t>ニッスウ</t>
    </rPh>
    <phoneticPr fontId="3"/>
  </si>
  <si>
    <t>（C)
貸付利率</t>
    <rPh sb="4" eb="6">
      <t>カシツケ</t>
    </rPh>
    <rPh sb="6" eb="8">
      <t>リリツ</t>
    </rPh>
    <phoneticPr fontId="3"/>
  </si>
  <si>
    <t>（D)
A×B×C/365
貸付利子
予定額</t>
    <rPh sb="14" eb="16">
      <t>カシツケ</t>
    </rPh>
    <rPh sb="16" eb="18">
      <t>リシ</t>
    </rPh>
    <rPh sb="19" eb="21">
      <t>ヨテイ</t>
    </rPh>
    <rPh sb="21" eb="22">
      <t>ガク</t>
    </rPh>
    <phoneticPr fontId="3"/>
  </si>
  <si>
    <t>（E)
利子補給率</t>
    <rPh sb="4" eb="6">
      <t>リシ</t>
    </rPh>
    <rPh sb="6" eb="8">
      <t>ホキュウ</t>
    </rPh>
    <rPh sb="8" eb="9">
      <t>リツ</t>
    </rPh>
    <phoneticPr fontId="3"/>
  </si>
  <si>
    <t>（F)
A×B×E/365
利子補給金
予定額</t>
    <rPh sb="14" eb="16">
      <t>リシ</t>
    </rPh>
    <rPh sb="16" eb="18">
      <t>ホキュウ</t>
    </rPh>
    <rPh sb="18" eb="19">
      <t>キン</t>
    </rPh>
    <rPh sb="20" eb="22">
      <t>ヨテイ</t>
    </rPh>
    <rPh sb="22" eb="23">
      <t>ガク</t>
    </rPh>
    <phoneticPr fontId="3"/>
  </si>
  <si>
    <t>（D)-（F）
融資先事業者
利子支払
予定額</t>
    <rPh sb="8" eb="10">
      <t>ユウシ</t>
    </rPh>
    <rPh sb="10" eb="11">
      <t>サキ</t>
    </rPh>
    <rPh sb="11" eb="14">
      <t>ジギョウシャ</t>
    </rPh>
    <rPh sb="15" eb="17">
      <t>リシ</t>
    </rPh>
    <rPh sb="17" eb="19">
      <t>シハライ</t>
    </rPh>
    <rPh sb="20" eb="22">
      <t>ヨテイ</t>
    </rPh>
    <rPh sb="22" eb="23">
      <t>ガク</t>
    </rPh>
    <phoneticPr fontId="3"/>
  </si>
  <si>
    <t>第１回</t>
    <rPh sb="0" eb="1">
      <t>ダイ</t>
    </rPh>
    <rPh sb="1" eb="3">
      <t>イッカイ</t>
    </rPh>
    <phoneticPr fontId="3"/>
  </si>
  <si>
    <t>合計</t>
    <rPh sb="0" eb="2">
      <t>ゴウケイ</t>
    </rPh>
    <phoneticPr fontId="3"/>
  </si>
  <si>
    <t>　　　　　どちらか貼って下さい。</t>
    <rPh sb="9" eb="10">
      <t>ハ</t>
    </rPh>
    <rPh sb="12" eb="13">
      <t>クダ</t>
    </rPh>
    <phoneticPr fontId="3"/>
  </si>
  <si>
    <t>第２回</t>
    <rPh sb="0" eb="1">
      <t>ダイ</t>
    </rPh>
    <rPh sb="2" eb="3">
      <t>カイ</t>
    </rPh>
    <phoneticPr fontId="3"/>
  </si>
  <si>
    <t>第３回</t>
    <rPh sb="0" eb="1">
      <t>ダイ</t>
    </rPh>
    <rPh sb="1" eb="3">
      <t>イッカイ</t>
    </rPh>
    <phoneticPr fontId="3"/>
  </si>
  <si>
    <t>第４回</t>
    <rPh sb="0" eb="1">
      <t>ダイ</t>
    </rPh>
    <rPh sb="2" eb="3">
      <t>カイ</t>
    </rPh>
    <phoneticPr fontId="3"/>
  </si>
  <si>
    <t>第５回</t>
    <rPh sb="0" eb="1">
      <t>ダイ</t>
    </rPh>
    <rPh sb="1" eb="3">
      <t>イッカイ</t>
    </rPh>
    <phoneticPr fontId="3"/>
  </si>
  <si>
    <t>第６回</t>
    <rPh sb="0" eb="1">
      <t>ダイ</t>
    </rPh>
    <rPh sb="2" eb="3">
      <t>カイ</t>
    </rPh>
    <phoneticPr fontId="3"/>
  </si>
  <si>
    <t>第７回</t>
    <rPh sb="0" eb="1">
      <t>ダイ</t>
    </rPh>
    <rPh sb="1" eb="3">
      <t>イッカイ</t>
    </rPh>
    <phoneticPr fontId="3"/>
  </si>
  <si>
    <t>第８回</t>
    <rPh sb="0" eb="1">
      <t>ダイ</t>
    </rPh>
    <rPh sb="2" eb="3">
      <t>カイ</t>
    </rPh>
    <phoneticPr fontId="3"/>
  </si>
  <si>
    <t>第９回</t>
    <rPh sb="0" eb="1">
      <t>ダイ</t>
    </rPh>
    <rPh sb="1" eb="3">
      <t>イッカイ</t>
    </rPh>
    <phoneticPr fontId="3"/>
  </si>
  <si>
    <t>R3年９月初回</t>
    <rPh sb="2" eb="3">
      <t>ネン</t>
    </rPh>
    <rPh sb="4" eb="7">
      <t>ガツショカイ</t>
    </rPh>
    <phoneticPr fontId="3"/>
  </si>
  <si>
    <t>R4年３月初回</t>
    <rPh sb="2" eb="3">
      <t>ネン</t>
    </rPh>
    <rPh sb="4" eb="5">
      <t>ガツ</t>
    </rPh>
    <rPh sb="5" eb="7">
      <t>ショカイ</t>
    </rPh>
    <phoneticPr fontId="3"/>
  </si>
  <si>
    <t>第1-1回</t>
    <rPh sb="0" eb="1">
      <t>ダイ</t>
    </rPh>
    <rPh sb="4" eb="5">
      <t>カイ</t>
    </rPh>
    <phoneticPr fontId="3"/>
  </si>
  <si>
    <t>利子補給金交付予定年月日
補給金額</t>
    <rPh sb="0" eb="12">
      <t>リシホキュウキンコウフヨテイネンガッピ</t>
    </rPh>
    <rPh sb="13" eb="17">
      <t>ホキュウキンガク</t>
    </rPh>
    <phoneticPr fontId="2"/>
  </si>
  <si>
    <t>第2-1回</t>
    <rPh sb="0" eb="1">
      <t>ダイ</t>
    </rPh>
    <rPh sb="4" eb="5">
      <t>カイ</t>
    </rPh>
    <phoneticPr fontId="3"/>
  </si>
  <si>
    <t>第2-2回</t>
    <rPh sb="0" eb="1">
      <t>ダイ</t>
    </rPh>
    <rPh sb="4" eb="5">
      <t>カイ</t>
    </rPh>
    <phoneticPr fontId="3"/>
  </si>
  <si>
    <t>第3-1回</t>
    <rPh sb="0" eb="1">
      <t>ダイ</t>
    </rPh>
    <rPh sb="4" eb="5">
      <t>カイ</t>
    </rPh>
    <phoneticPr fontId="3"/>
  </si>
  <si>
    <t>第3-2回</t>
    <rPh sb="0" eb="1">
      <t>ダイ</t>
    </rPh>
    <rPh sb="4" eb="5">
      <t>カイ</t>
    </rPh>
    <phoneticPr fontId="3"/>
  </si>
  <si>
    <t>合計</t>
    <rPh sb="0" eb="2">
      <t>ゴウケイ</t>
    </rPh>
    <phoneticPr fontId="2"/>
  </si>
  <si>
    <t>株式会社×××</t>
    <rPh sb="0" eb="4">
      <t>カ</t>
    </rPh>
    <phoneticPr fontId="2"/>
  </si>
  <si>
    <t>内実績額</t>
    <rPh sb="0" eb="4">
      <t>ウチジッセキガク</t>
    </rPh>
    <phoneticPr fontId="3"/>
  </si>
  <si>
    <t>内予定額</t>
    <rPh sb="0" eb="4">
      <t>ウチヨテイガク</t>
    </rPh>
    <phoneticPr fontId="3"/>
  </si>
  <si>
    <r>
      <t xml:space="preserve">至
</t>
    </r>
    <r>
      <rPr>
        <sz val="8"/>
        <color theme="1"/>
        <rFont val="游ゴシック"/>
        <family val="3"/>
        <charset val="128"/>
        <scheme val="minor"/>
      </rPr>
      <t>（計算に含む/含まない）</t>
    </r>
    <rPh sb="0" eb="1">
      <t>イタ</t>
    </rPh>
    <phoneticPr fontId="3"/>
  </si>
  <si>
    <r>
      <t xml:space="preserve">自
</t>
    </r>
    <r>
      <rPr>
        <sz val="8"/>
        <color theme="1"/>
        <rFont val="游ゴシック"/>
        <family val="3"/>
        <charset val="128"/>
        <scheme val="minor"/>
      </rPr>
      <t>（計算に含む/含まない）</t>
    </r>
    <rPh sb="0" eb="1">
      <t>ジ</t>
    </rPh>
    <phoneticPr fontId="3"/>
  </si>
  <si>
    <t>指定金融機関名：</t>
    <rPh sb="0" eb="7">
      <t>シテイキンユウキカンメイ</t>
    </rPh>
    <phoneticPr fontId="2"/>
  </si>
  <si>
    <t>利子補給金交付請求予定一覧表【別紙】</t>
    <rPh sb="0" eb="2">
      <t>リシ</t>
    </rPh>
    <rPh sb="2" eb="5">
      <t>ホキュウキン</t>
    </rPh>
    <rPh sb="5" eb="7">
      <t>コウフ</t>
    </rPh>
    <rPh sb="7" eb="9">
      <t>セイキュウ</t>
    </rPh>
    <rPh sb="9" eb="11">
      <t>ヨテイ</t>
    </rPh>
    <rPh sb="11" eb="13">
      <t>イチラン</t>
    </rPh>
    <rPh sb="13" eb="14">
      <t>ヒョウ</t>
    </rPh>
    <rPh sb="15" eb="17">
      <t>ベッシ</t>
    </rPh>
    <phoneticPr fontId="3"/>
  </si>
  <si>
    <t>第4-1回</t>
    <rPh sb="0" eb="1">
      <t>ダイ</t>
    </rPh>
    <rPh sb="4" eb="5">
      <t>カイ</t>
    </rPh>
    <phoneticPr fontId="3"/>
  </si>
  <si>
    <r>
      <t>第4-2</t>
    </r>
    <r>
      <rPr>
        <sz val="11"/>
        <color theme="1"/>
        <rFont val="Meiryo UI"/>
        <family val="3"/>
        <charset val="128"/>
      </rPr>
      <t>回</t>
    </r>
    <rPh sb="0" eb="1">
      <t>ダイ</t>
    </rPh>
    <rPh sb="4" eb="5">
      <t>カイ</t>
    </rPh>
    <phoneticPr fontId="3"/>
  </si>
  <si>
    <t>第5-1回</t>
    <rPh sb="0" eb="1">
      <t>ダイ</t>
    </rPh>
    <rPh sb="4" eb="5">
      <t>カイ</t>
    </rPh>
    <phoneticPr fontId="3"/>
  </si>
  <si>
    <r>
      <t>第5-2</t>
    </r>
    <r>
      <rPr>
        <sz val="11"/>
        <color theme="1"/>
        <rFont val="Meiryo UI"/>
        <family val="3"/>
        <charset val="128"/>
      </rPr>
      <t>回</t>
    </r>
    <rPh sb="0" eb="1">
      <t>ダイ</t>
    </rPh>
    <rPh sb="4" eb="5">
      <t>カイ</t>
    </rPh>
    <phoneticPr fontId="3"/>
  </si>
  <si>
    <t>第6-1回</t>
    <rPh sb="0" eb="1">
      <t>ダイ</t>
    </rPh>
    <rPh sb="4" eb="5">
      <t>カイ</t>
    </rPh>
    <phoneticPr fontId="3"/>
  </si>
  <si>
    <r>
      <t>第6-2</t>
    </r>
    <r>
      <rPr>
        <sz val="11"/>
        <color theme="1"/>
        <rFont val="Meiryo UI"/>
        <family val="3"/>
        <charset val="128"/>
      </rPr>
      <t>回</t>
    </r>
    <rPh sb="0" eb="1">
      <t>ダイ</t>
    </rPh>
    <rPh sb="4" eb="5">
      <t>カイ</t>
    </rPh>
    <phoneticPr fontId="3"/>
  </si>
  <si>
    <t>第7-1回</t>
    <rPh sb="0" eb="1">
      <t>ダイ</t>
    </rPh>
    <rPh sb="4" eb="5">
      <t>カイ</t>
    </rPh>
    <phoneticPr fontId="3"/>
  </si>
  <si>
    <r>
      <t>第7-2</t>
    </r>
    <r>
      <rPr>
        <sz val="11"/>
        <color theme="1"/>
        <rFont val="Meiryo UI"/>
        <family val="3"/>
        <charset val="128"/>
      </rPr>
      <t>回</t>
    </r>
    <rPh sb="0" eb="1">
      <t>ダイ</t>
    </rPh>
    <rPh sb="4" eb="5">
      <t>カイ</t>
    </rPh>
    <phoneticPr fontId="3"/>
  </si>
  <si>
    <t>（様式第１別紙２）</t>
    <rPh sb="1" eb="3">
      <t>ヨウシキ</t>
    </rPh>
    <rPh sb="3" eb="4">
      <t>ダイ</t>
    </rPh>
    <rPh sb="5" eb="7">
      <t>ベッシ</t>
    </rPh>
    <phoneticPr fontId="2"/>
  </si>
  <si>
    <t>第1回 令和5年9月11日</t>
    <rPh sb="0" eb="1">
      <t>ダイ</t>
    </rPh>
    <rPh sb="2" eb="3">
      <t>カイ</t>
    </rPh>
    <rPh sb="4" eb="6">
      <t>レイワ</t>
    </rPh>
    <rPh sb="7" eb="8">
      <t>ネン</t>
    </rPh>
    <rPh sb="9" eb="10">
      <t>ガツ</t>
    </rPh>
    <rPh sb="12" eb="13">
      <t>ニチ</t>
    </rPh>
    <phoneticPr fontId="2"/>
  </si>
  <si>
    <t>第2回 令和6年3月11日</t>
    <rPh sb="0" eb="1">
      <t>ダイ</t>
    </rPh>
    <rPh sb="2" eb="3">
      <t>カイ</t>
    </rPh>
    <rPh sb="4" eb="6">
      <t>レイワ</t>
    </rPh>
    <rPh sb="7" eb="8">
      <t>ネン</t>
    </rPh>
    <rPh sb="9" eb="10">
      <t>ガツ</t>
    </rPh>
    <rPh sb="12" eb="13">
      <t>ニチ</t>
    </rPh>
    <phoneticPr fontId="2"/>
  </si>
  <si>
    <t>第3回 令和6年9月10日</t>
    <rPh sb="0" eb="1">
      <t>ダイ</t>
    </rPh>
    <rPh sb="2" eb="3">
      <t>カイ</t>
    </rPh>
    <rPh sb="4" eb="6">
      <t>レイワ</t>
    </rPh>
    <rPh sb="7" eb="8">
      <t>ネン</t>
    </rPh>
    <rPh sb="9" eb="10">
      <t>ガツ</t>
    </rPh>
    <rPh sb="12" eb="13">
      <t>ニチ</t>
    </rPh>
    <phoneticPr fontId="2"/>
  </si>
  <si>
    <t>第4回 令和7年3月10日</t>
    <rPh sb="0" eb="1">
      <t>ダイ</t>
    </rPh>
    <rPh sb="2" eb="3">
      <t>カイ</t>
    </rPh>
    <rPh sb="4" eb="6">
      <t>レイワ</t>
    </rPh>
    <rPh sb="7" eb="8">
      <t>ネン</t>
    </rPh>
    <rPh sb="9" eb="10">
      <t>ガツ</t>
    </rPh>
    <rPh sb="12" eb="13">
      <t>ニチ</t>
    </rPh>
    <phoneticPr fontId="2"/>
  </si>
  <si>
    <t>第5回 令和7年9月10日</t>
    <rPh sb="0" eb="1">
      <t>ダイ</t>
    </rPh>
    <rPh sb="2" eb="3">
      <t>カイ</t>
    </rPh>
    <rPh sb="4" eb="6">
      <t>レイワ</t>
    </rPh>
    <rPh sb="7" eb="8">
      <t>ネン</t>
    </rPh>
    <rPh sb="9" eb="10">
      <t>ガツ</t>
    </rPh>
    <rPh sb="12" eb="13">
      <t>ニチ</t>
    </rPh>
    <phoneticPr fontId="2"/>
  </si>
  <si>
    <t>第6回 令和8年3月10日</t>
    <rPh sb="0" eb="1">
      <t>ダイ</t>
    </rPh>
    <rPh sb="2" eb="3">
      <t>カイ</t>
    </rPh>
    <rPh sb="4" eb="6">
      <t>レイワ</t>
    </rPh>
    <rPh sb="7" eb="8">
      <t>ネン</t>
    </rPh>
    <rPh sb="9" eb="10">
      <t>ガツ</t>
    </rPh>
    <rPh sb="12" eb="13">
      <t>ニチ</t>
    </rPh>
    <phoneticPr fontId="2"/>
  </si>
  <si>
    <t>第7回 令和8年9月10日</t>
    <rPh sb="0" eb="1">
      <t>ダイ</t>
    </rPh>
    <rPh sb="2" eb="3">
      <t>カイ</t>
    </rPh>
    <rPh sb="4" eb="6">
      <t>レイワ</t>
    </rPh>
    <rPh sb="7" eb="8">
      <t>ネン</t>
    </rPh>
    <rPh sb="9" eb="10">
      <t>ガツ</t>
    </rPh>
    <rPh sb="12" eb="13">
      <t>ニチ</t>
    </rPh>
    <phoneticPr fontId="2"/>
  </si>
  <si>
    <t>第1回 令和〇年〇月〇日</t>
    <rPh sb="0" eb="1">
      <t>ダイ</t>
    </rPh>
    <rPh sb="2" eb="3">
      <t>カイ</t>
    </rPh>
    <rPh sb="4" eb="6">
      <t>レイワ</t>
    </rPh>
    <rPh sb="7" eb="8">
      <t>ネン</t>
    </rPh>
    <rPh sb="9" eb="10">
      <t>ガツ</t>
    </rPh>
    <rPh sb="11" eb="12">
      <t>ニチ</t>
    </rPh>
    <phoneticPr fontId="2"/>
  </si>
  <si>
    <t>第2回 令和〇年〇月〇日</t>
    <rPh sb="0" eb="1">
      <t>ダイ</t>
    </rPh>
    <rPh sb="2" eb="3">
      <t>カイ</t>
    </rPh>
    <phoneticPr fontId="2"/>
  </si>
  <si>
    <t>第3回 令和〇年〇月〇日</t>
    <rPh sb="0" eb="1">
      <t>ダイ</t>
    </rPh>
    <rPh sb="2" eb="3">
      <t>カイ</t>
    </rPh>
    <phoneticPr fontId="2"/>
  </si>
  <si>
    <t>第4回 令和〇年〇月〇日</t>
    <rPh sb="0" eb="1">
      <t>ダイ</t>
    </rPh>
    <rPh sb="2" eb="3">
      <t>カイ</t>
    </rPh>
    <phoneticPr fontId="2"/>
  </si>
  <si>
    <t>第5回 令和〇年〇月〇日</t>
    <rPh sb="0" eb="1">
      <t>ダイ</t>
    </rPh>
    <rPh sb="2" eb="3">
      <t>カイ</t>
    </rPh>
    <phoneticPr fontId="2"/>
  </si>
  <si>
    <t>第6回 令和〇年〇月〇日</t>
    <rPh sb="0" eb="1">
      <t>ダイ</t>
    </rPh>
    <rPh sb="2" eb="3">
      <t>カイ</t>
    </rPh>
    <phoneticPr fontId="2"/>
  </si>
  <si>
    <t>第7回 令和〇年〇月〇日</t>
    <rPh sb="0" eb="1">
      <t>ダイ</t>
    </rPh>
    <rPh sb="2" eb="3">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</si>
</sst>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aaa\)"/>
    <numFmt numFmtId="177" formatCode="0.000%"/>
    <numFmt numFmtId="178" formatCode="&quot;金&quot;#,##0&quot;円&quot;"/>
    <numFmt numFmtId="179" formatCode="#,##0&quot;円&quot;"/>
    <numFmt numFmtId="180" formatCode="0_);[Red]\(0\)&quot;日&quot;&quot;間&quot;"/>
    <numFmt numFmtId="181" formatCode="0_);[Red]\(0\)"/>
  </numFmts>
  <fonts count="11"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6"/>
      <name val="ＭＳ Ｐゴシック"/>
      <family val="3"/>
      <charset val="128"/>
    </font>
    <font>
      <sz val="11"/>
      <color rgb="FFFF0000"/>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8"/>
      <color theme="1"/>
      <name val="游ゴシック"/>
      <family val="3"/>
      <charset val="128"/>
      <scheme val="minor"/>
    </font>
    <font>
      <sz val="11"/>
      <color rgb="FFFF0000"/>
      <name val="游ゴシック"/>
      <family val="2"/>
      <charset val="128"/>
      <scheme val="minor"/>
    </font>
    <font>
      <sz val="11"/>
      <color theme="1"/>
      <name val="Meiryo UI"/>
      <family val="3"/>
      <charset val="128"/>
    </font>
  </fonts>
  <fills count="8">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118">
    <xf numFmtId="0" fontId="0" fillId="0" borderId="0" xfId="0">
      <alignment vertical="center"/>
    </xf>
    <xf numFmtId="0" fontId="4"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176" fontId="6" fillId="0" borderId="13" xfId="0" applyNumberFormat="1" applyFont="1" applyBorder="1">
      <alignment vertical="center"/>
    </xf>
    <xf numFmtId="177" fontId="0" fillId="0" borderId="5" xfId="0" applyNumberFormat="1" applyBorder="1">
      <alignment vertical="center"/>
    </xf>
    <xf numFmtId="179" fontId="0" fillId="0" borderId="5" xfId="0" applyNumberFormat="1" applyBorder="1">
      <alignment vertical="center"/>
    </xf>
    <xf numFmtId="0" fontId="0" fillId="0" borderId="0" xfId="0" applyBorder="1" applyAlignment="1">
      <alignment horizontal="center" vertical="center"/>
    </xf>
    <xf numFmtId="176" fontId="6" fillId="0" borderId="0" xfId="0" applyNumberFormat="1" applyFont="1" applyFill="1" applyBorder="1" applyProtection="1">
      <alignment vertical="center"/>
      <protection locked="0"/>
    </xf>
    <xf numFmtId="179" fontId="0" fillId="0" borderId="0" xfId="0" applyNumberFormat="1" applyFill="1" applyBorder="1">
      <alignment vertical="center"/>
    </xf>
    <xf numFmtId="176" fontId="6" fillId="0" borderId="0" xfId="0" applyNumberFormat="1" applyFont="1" applyBorder="1">
      <alignment vertical="center"/>
    </xf>
    <xf numFmtId="176" fontId="6" fillId="0" borderId="0" xfId="0" applyNumberFormat="1" applyFont="1" applyFill="1" applyBorder="1">
      <alignment vertical="center"/>
    </xf>
    <xf numFmtId="181" fontId="0" fillId="0" borderId="14" xfId="0" applyNumberFormat="1" applyBorder="1" applyAlignment="1">
      <alignment horizontal="center" vertical="center"/>
    </xf>
    <xf numFmtId="179" fontId="0" fillId="0" borderId="15" xfId="0" applyNumberFormat="1" applyBorder="1">
      <alignment vertical="center"/>
    </xf>
    <xf numFmtId="177" fontId="0" fillId="0" borderId="16" xfId="0" applyNumberFormat="1" applyBorder="1">
      <alignment vertical="center"/>
    </xf>
    <xf numFmtId="179" fontId="0" fillId="0" borderId="17" xfId="0" applyNumberFormat="1" applyBorder="1">
      <alignment vertical="center"/>
    </xf>
    <xf numFmtId="176" fontId="7" fillId="0" borderId="0" xfId="0" applyNumberFormat="1" applyFont="1" applyFill="1" applyBorder="1">
      <alignment vertical="center"/>
    </xf>
    <xf numFmtId="0" fontId="8" fillId="0" borderId="0" xfId="0" applyFont="1">
      <alignment vertical="center"/>
    </xf>
    <xf numFmtId="179" fontId="0" fillId="0" borderId="18" xfId="0" applyNumberFormat="1" applyFill="1" applyBorder="1">
      <alignment vertical="center"/>
    </xf>
    <xf numFmtId="0" fontId="0" fillId="0" borderId="19"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6" fontId="6" fillId="4" borderId="5" xfId="0" applyNumberFormat="1" applyFont="1" applyFill="1" applyBorder="1" applyProtection="1">
      <alignment vertical="center"/>
      <protection locked="0"/>
    </xf>
    <xf numFmtId="176" fontId="6" fillId="4" borderId="13" xfId="0" applyNumberFormat="1" applyFont="1" applyFill="1" applyBorder="1" applyProtection="1">
      <alignment vertical="center"/>
      <protection locked="0"/>
    </xf>
    <xf numFmtId="179" fontId="0" fillId="0" borderId="5" xfId="0" applyNumberFormat="1" applyFill="1" applyBorder="1">
      <alignment vertical="center"/>
    </xf>
    <xf numFmtId="179" fontId="0" fillId="0" borderId="13" xfId="0" applyNumberFormat="1" applyFill="1" applyBorder="1">
      <alignment vertical="center"/>
    </xf>
    <xf numFmtId="0" fontId="0" fillId="0" borderId="0" xfId="0" applyFill="1">
      <alignment vertical="center"/>
    </xf>
    <xf numFmtId="177" fontId="0" fillId="0" borderId="13" xfId="0" applyNumberFormat="1" applyBorder="1">
      <alignment vertical="center"/>
    </xf>
    <xf numFmtId="179" fontId="0" fillId="0" borderId="13" xfId="0" applyNumberFormat="1" applyBorder="1">
      <alignment vertical="center"/>
    </xf>
    <xf numFmtId="179" fontId="0" fillId="0" borderId="8" xfId="0" applyNumberFormat="1" applyFill="1" applyBorder="1">
      <alignment vertical="center"/>
    </xf>
    <xf numFmtId="176" fontId="6" fillId="0" borderId="8" xfId="0" applyNumberFormat="1" applyFont="1" applyBorder="1">
      <alignment vertical="center"/>
    </xf>
    <xf numFmtId="176" fontId="6" fillId="4" borderId="8" xfId="0" applyNumberFormat="1" applyFont="1" applyFill="1" applyBorder="1" applyProtection="1">
      <alignment vertical="center"/>
      <protection locked="0"/>
    </xf>
    <xf numFmtId="177" fontId="0" fillId="0" borderId="8" xfId="0" applyNumberFormat="1" applyBorder="1">
      <alignment vertical="center"/>
    </xf>
    <xf numFmtId="179" fontId="0" fillId="0" borderId="8" xfId="0" applyNumberFormat="1" applyBorder="1">
      <alignment vertical="center"/>
    </xf>
    <xf numFmtId="179" fontId="0" fillId="0" borderId="9" xfId="0" applyNumberFormat="1" applyBorder="1">
      <alignment vertical="center"/>
    </xf>
    <xf numFmtId="179" fontId="0" fillId="3" borderId="19" xfId="0" applyNumberFormat="1" applyFill="1" applyBorder="1">
      <alignment vertical="center"/>
    </xf>
    <xf numFmtId="176" fontId="6" fillId="4" borderId="21" xfId="0" applyNumberFormat="1" applyFont="1" applyFill="1" applyBorder="1" applyProtection="1">
      <alignment vertical="center"/>
      <protection locked="0"/>
    </xf>
    <xf numFmtId="176" fontId="6" fillId="4" borderId="20" xfId="0" applyNumberFormat="1" applyFont="1" applyFill="1" applyBorder="1" applyProtection="1">
      <alignment vertical="center"/>
      <protection locked="0"/>
    </xf>
    <xf numFmtId="176" fontId="6" fillId="4" borderId="22" xfId="0" applyNumberFormat="1" applyFont="1" applyFill="1" applyBorder="1" applyProtection="1">
      <alignment vertical="center"/>
      <protection locked="0"/>
    </xf>
    <xf numFmtId="0" fontId="0" fillId="2" borderId="19" xfId="0" applyFill="1" applyBorder="1">
      <alignment vertical="center"/>
    </xf>
    <xf numFmtId="176" fontId="6" fillId="0" borderId="5" xfId="0" applyNumberFormat="1" applyFont="1" applyBorder="1">
      <alignment vertical="center"/>
    </xf>
    <xf numFmtId="180" fontId="0" fillId="0" borderId="5" xfId="0" applyNumberFormat="1" applyBorder="1">
      <alignment vertical="center"/>
    </xf>
    <xf numFmtId="179" fontId="0" fillId="0" borderId="22" xfId="0" applyNumberFormat="1" applyBorder="1">
      <alignment vertical="center"/>
    </xf>
    <xf numFmtId="180" fontId="0" fillId="0" borderId="13" xfId="0" applyNumberFormat="1" applyBorder="1">
      <alignment vertical="center"/>
    </xf>
    <xf numFmtId="180" fontId="0" fillId="0" borderId="8" xfId="0" applyNumberFormat="1" applyBorder="1">
      <alignment vertical="center"/>
    </xf>
    <xf numFmtId="0" fontId="1" fillId="5" borderId="23" xfId="0" applyFont="1" applyFill="1" applyBorder="1" applyAlignment="1">
      <alignment horizontal="center" vertical="center"/>
    </xf>
    <xf numFmtId="0" fontId="0" fillId="0" borderId="5" xfId="0" applyBorder="1" applyAlignment="1">
      <alignment horizontal="center" vertical="center"/>
    </xf>
    <xf numFmtId="179" fontId="0" fillId="0" borderId="24" xfId="0" applyNumberFormat="1" applyBorder="1">
      <alignment vertical="center"/>
    </xf>
    <xf numFmtId="0" fontId="0" fillId="0" borderId="13" xfId="0" applyBorder="1" applyAlignment="1">
      <alignment horizontal="center" vertical="center"/>
    </xf>
    <xf numFmtId="179" fontId="0" fillId="0" borderId="25" xfId="0" applyNumberFormat="1" applyBorder="1">
      <alignment vertical="center"/>
    </xf>
    <xf numFmtId="179" fontId="0" fillId="0" borderId="26" xfId="0" applyNumberFormat="1" applyBorder="1">
      <alignment vertical="center"/>
    </xf>
    <xf numFmtId="0" fontId="1" fillId="6" borderId="23" xfId="0" applyFont="1" applyFill="1" applyBorder="1" applyAlignment="1">
      <alignment horizontal="center" vertical="center"/>
    </xf>
    <xf numFmtId="176" fontId="6" fillId="7" borderId="8" xfId="0" applyNumberFormat="1" applyFont="1" applyFill="1" applyBorder="1" applyProtection="1">
      <alignment vertical="center"/>
      <protection locked="0"/>
    </xf>
    <xf numFmtId="176" fontId="6" fillId="7" borderId="13" xfId="0" applyNumberFormat="1" applyFont="1" applyFill="1" applyBorder="1" applyProtection="1">
      <alignment vertical="center"/>
      <protection locked="0"/>
    </xf>
    <xf numFmtId="0" fontId="1" fillId="5" borderId="27" xfId="0" applyFont="1" applyFill="1" applyBorder="1" applyAlignment="1">
      <alignment horizontal="center" vertical="center"/>
    </xf>
    <xf numFmtId="179" fontId="0" fillId="0" borderId="28" xfId="0" applyNumberFormat="1" applyBorder="1">
      <alignment vertical="center"/>
    </xf>
    <xf numFmtId="0" fontId="1" fillId="6" borderId="27" xfId="0" applyFont="1" applyFill="1" applyBorder="1" applyAlignment="1">
      <alignment horizontal="center" vertical="center"/>
    </xf>
    <xf numFmtId="181" fontId="0" fillId="0" borderId="29" xfId="0" applyNumberFormat="1" applyBorder="1" applyAlignment="1">
      <alignment horizontal="center" vertical="center"/>
    </xf>
    <xf numFmtId="179" fontId="0" fillId="0" borderId="30" xfId="0" applyNumberFormat="1" applyBorder="1">
      <alignment vertical="center"/>
    </xf>
    <xf numFmtId="177" fontId="0" fillId="0" borderId="31" xfId="0" applyNumberFormat="1" applyBorder="1">
      <alignment vertical="center"/>
    </xf>
    <xf numFmtId="179" fontId="0" fillId="0" borderId="32" xfId="0" applyNumberFormat="1" applyBorder="1">
      <alignment vertical="center"/>
    </xf>
    <xf numFmtId="179" fontId="0" fillId="0" borderId="33" xfId="0" applyNumberFormat="1" applyBorder="1">
      <alignment vertical="center"/>
    </xf>
    <xf numFmtId="179" fontId="0" fillId="0" borderId="6" xfId="0" applyNumberFormat="1" applyBorder="1">
      <alignment vertical="center"/>
    </xf>
    <xf numFmtId="0" fontId="0" fillId="0" borderId="34" xfId="0" applyBorder="1" applyAlignment="1">
      <alignment horizontal="center" vertical="center"/>
    </xf>
    <xf numFmtId="179" fontId="0" fillId="0" borderId="35" xfId="0" applyNumberFormat="1" applyBorder="1">
      <alignment vertical="center"/>
    </xf>
    <xf numFmtId="0" fontId="0" fillId="0" borderId="29" xfId="0" applyBorder="1" applyAlignment="1">
      <alignment horizontal="center" vertical="center"/>
    </xf>
    <xf numFmtId="179" fontId="0" fillId="0" borderId="30" xfId="0" applyNumberFormat="1" applyFill="1" applyBorder="1">
      <alignment vertical="center"/>
    </xf>
    <xf numFmtId="176" fontId="6" fillId="0" borderId="30" xfId="0" applyNumberFormat="1" applyFont="1" applyBorder="1">
      <alignment vertical="center"/>
    </xf>
    <xf numFmtId="176" fontId="6" fillId="7" borderId="30" xfId="0" applyNumberFormat="1" applyFont="1" applyFill="1" applyBorder="1" applyProtection="1">
      <alignment vertical="center"/>
      <protection locked="0"/>
    </xf>
    <xf numFmtId="180" fontId="0" fillId="0" borderId="30" xfId="0" applyNumberFormat="1" applyBorder="1">
      <alignment vertical="center"/>
    </xf>
    <xf numFmtId="177" fontId="0" fillId="0" borderId="30" xfId="0" applyNumberFormat="1" applyBorder="1">
      <alignment vertical="center"/>
    </xf>
    <xf numFmtId="0" fontId="6" fillId="0" borderId="37" xfId="0" applyFont="1" applyBorder="1" applyAlignment="1">
      <alignment horizontal="center" vertical="center" wrapText="1"/>
    </xf>
    <xf numFmtId="179" fontId="0" fillId="0" borderId="2" xfId="0" applyNumberFormat="1" applyFill="1" applyBorder="1">
      <alignment vertical="center"/>
    </xf>
    <xf numFmtId="176" fontId="6" fillId="0" borderId="2" xfId="0" applyNumberFormat="1" applyFont="1" applyBorder="1">
      <alignment vertical="center"/>
    </xf>
    <xf numFmtId="176" fontId="6" fillId="4" borderId="2" xfId="0" applyNumberFormat="1" applyFont="1" applyFill="1" applyBorder="1" applyProtection="1">
      <alignment vertical="center"/>
      <protection locked="0"/>
    </xf>
    <xf numFmtId="180" fontId="0" fillId="0" borderId="2" xfId="0" applyNumberFormat="1" applyBorder="1">
      <alignment vertical="center"/>
    </xf>
    <xf numFmtId="177" fontId="0" fillId="0" borderId="2" xfId="0" applyNumberFormat="1" applyBorder="1">
      <alignment vertical="center"/>
    </xf>
    <xf numFmtId="179" fontId="0" fillId="0" borderId="2" xfId="0" applyNumberFormat="1" applyBorder="1">
      <alignment vertical="center"/>
    </xf>
    <xf numFmtId="179" fontId="0" fillId="0" borderId="3" xfId="0" applyNumberFormat="1" applyBorder="1">
      <alignment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1" fillId="5" borderId="39" xfId="0" applyFont="1" applyFill="1" applyBorder="1" applyAlignment="1">
      <alignment horizontal="center" vertical="center"/>
    </xf>
    <xf numFmtId="0" fontId="1" fillId="5" borderId="41"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6" fillId="0" borderId="2"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8" xfId="0" applyFont="1" applyBorder="1" applyAlignment="1">
      <alignment horizontal="center" vertical="center" wrapText="1"/>
    </xf>
    <xf numFmtId="0" fontId="0" fillId="4" borderId="2" xfId="0"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0" fillId="0" borderId="10" xfId="0" applyBorder="1" applyAlignment="1">
      <alignment horizontal="left" vertical="center"/>
    </xf>
    <xf numFmtId="176" fontId="0" fillId="4" borderId="5" xfId="0" applyNumberFormat="1" applyFill="1" applyBorder="1" applyAlignment="1" applyProtection="1">
      <alignment horizontal="center" vertical="center"/>
      <protection locked="0"/>
    </xf>
    <xf numFmtId="176" fontId="0" fillId="4" borderId="6" xfId="0" applyNumberFormat="1" applyFill="1" applyBorder="1" applyAlignment="1" applyProtection="1">
      <alignment horizontal="center" vertical="center"/>
      <protection locked="0"/>
    </xf>
    <xf numFmtId="0" fontId="0" fillId="0" borderId="18" xfId="0"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0" xfId="0" applyBorder="1" applyAlignment="1" applyProtection="1">
      <alignment horizontal="left" vertical="top"/>
      <protection locked="0"/>
    </xf>
    <xf numFmtId="177" fontId="0" fillId="4" borderId="5" xfId="0" applyNumberFormat="1" applyFill="1" applyBorder="1" applyAlignment="1" applyProtection="1">
      <alignment horizontal="center" vertical="center"/>
      <protection locked="0"/>
    </xf>
    <xf numFmtId="177" fontId="0" fillId="4" borderId="6" xfId="0" applyNumberFormat="1" applyFill="1" applyBorder="1" applyAlignment="1" applyProtection="1">
      <alignment horizontal="center" vertical="center"/>
      <protection locked="0"/>
    </xf>
    <xf numFmtId="178" fontId="0" fillId="4" borderId="5" xfId="0" applyNumberFormat="1" applyFill="1" applyBorder="1" applyAlignment="1" applyProtection="1">
      <alignment horizontal="center" vertical="center"/>
      <protection locked="0"/>
    </xf>
    <xf numFmtId="178" fontId="0" fillId="4" borderId="6" xfId="0" applyNumberFormat="1" applyFill="1" applyBorder="1" applyAlignment="1" applyProtection="1">
      <alignment horizontal="center" vertical="center"/>
      <protection locked="0"/>
    </xf>
    <xf numFmtId="176" fontId="0" fillId="4" borderId="5" xfId="0" applyNumberFormat="1" applyFont="1" applyFill="1" applyBorder="1" applyAlignment="1" applyProtection="1">
      <alignment horizontal="center" vertical="center"/>
      <protection locked="0"/>
    </xf>
    <xf numFmtId="176" fontId="0" fillId="4" borderId="6" xfId="0" applyNumberFormat="1" applyFont="1" applyFill="1" applyBorder="1" applyAlignment="1" applyProtection="1">
      <alignment horizontal="center" vertical="center"/>
      <protection locked="0"/>
    </xf>
    <xf numFmtId="179" fontId="5" fillId="4" borderId="8" xfId="0" applyNumberFormat="1" applyFont="1" applyFill="1" applyBorder="1" applyAlignment="1" applyProtection="1">
      <alignment horizontal="center" vertical="center"/>
      <protection locked="0"/>
    </xf>
    <xf numFmtId="179" fontId="5" fillId="4" borderId="9" xfId="0" applyNumberFormat="1" applyFont="1" applyFill="1" applyBorder="1" applyAlignment="1" applyProtection="1">
      <alignment horizontal="center" vertical="center"/>
      <protection locked="0"/>
    </xf>
    <xf numFmtId="0" fontId="0" fillId="0" borderId="23" xfId="0" applyBorder="1" applyAlignment="1">
      <alignment horizontal="center" vertical="center" wrapText="1"/>
    </xf>
    <xf numFmtId="0" fontId="0" fillId="0" borderId="40" xfId="0" applyBorder="1" applyAlignment="1">
      <alignment horizontal="center" vertical="center"/>
    </xf>
    <xf numFmtId="0" fontId="6" fillId="0" borderId="1" xfId="0" applyFont="1" applyBorder="1" applyAlignment="1">
      <alignment horizontal="center" vertical="center"/>
    </xf>
    <xf numFmtId="0" fontId="6" fillId="0" borderId="36"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4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219074</xdr:colOff>
      <xdr:row>29</xdr:row>
      <xdr:rowOff>57150</xdr:rowOff>
    </xdr:from>
    <xdr:to>
      <xdr:col>1</xdr:col>
      <xdr:colOff>438149</xdr:colOff>
      <xdr:row>30</xdr:row>
      <xdr:rowOff>114300</xdr:rowOff>
    </xdr:to>
    <xdr:sp macro="" textlink="">
      <xdr:nvSpPr>
        <xdr:cNvPr id="2" name="上矢印 2">
          <a:extLst>
            <a:ext uri="{FF2B5EF4-FFF2-40B4-BE49-F238E27FC236}">
              <a16:creationId xmlns:a16="http://schemas.microsoft.com/office/drawing/2014/main" id="{99EBAC67-07E0-42B4-97F4-74176291EC93}"/>
            </a:ext>
          </a:extLst>
        </xdr:cNvPr>
        <xdr:cNvSpPr/>
      </xdr:nvSpPr>
      <xdr:spPr>
        <a:xfrm>
          <a:off x="904874" y="7400925"/>
          <a:ext cx="219075" cy="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104776</xdr:colOff>
      <xdr:row>0</xdr:row>
      <xdr:rowOff>123825</xdr:rowOff>
    </xdr:from>
    <xdr:to>
      <xdr:col>10</xdr:col>
      <xdr:colOff>333376</xdr:colOff>
      <xdr:row>8</xdr:row>
      <xdr:rowOff>93345</xdr:rowOff>
    </xdr:to>
    <xdr:sp macro="" textlink="">
      <xdr:nvSpPr>
        <xdr:cNvPr id="3" name="吹き出し: 折線 2">
          <a:extLst>
            <a:ext uri="{FF2B5EF4-FFF2-40B4-BE49-F238E27FC236}">
              <a16:creationId xmlns:a16="http://schemas.microsoft.com/office/drawing/2014/main" id="{721F2FB9-C20B-4466-A907-56ACDE50CC32}"/>
            </a:ext>
          </a:extLst>
        </xdr:cNvPr>
        <xdr:cNvSpPr/>
      </xdr:nvSpPr>
      <xdr:spPr>
        <a:xfrm>
          <a:off x="6543676" y="123825"/>
          <a:ext cx="6038850" cy="1893570"/>
        </a:xfrm>
        <a:prstGeom prst="borderCallout2">
          <a:avLst>
            <a:gd name="adj1" fmla="val 17170"/>
            <a:gd name="adj2" fmla="val 802"/>
            <a:gd name="adj3" fmla="val 18340"/>
            <a:gd name="adj4" fmla="val -1946"/>
            <a:gd name="adj5" fmla="val 36354"/>
            <a:gd name="adj6" fmla="val -973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ysClr val="windowText" lastClr="000000"/>
              </a:solidFill>
              <a:effectLst/>
              <a:latin typeface="+mn-lt"/>
              <a:ea typeface="+mn-ea"/>
              <a:cs typeface="+mn-cs"/>
            </a:rPr>
            <a:t>①融資先事業者名を入力</a:t>
          </a:r>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②融資開始日を入力</a:t>
          </a:r>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③利子補給対象期限を入力</a:t>
          </a:r>
          <a:r>
            <a:rPr kumimoji="1" lang="ja-JP" altLang="en-US" sz="1100">
              <a:solidFill>
                <a:sysClr val="windowText" lastClr="000000"/>
              </a:solidFill>
              <a:effectLst/>
              <a:latin typeface="+mn-lt"/>
              <a:ea typeface="+mn-ea"/>
              <a:cs typeface="+mn-cs"/>
            </a:rPr>
            <a:t>してください。</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利子補給対象期間は</a:t>
          </a:r>
          <a:r>
            <a:rPr kumimoji="1" lang="ja-JP" altLang="ja-JP" sz="1100" u="sng">
              <a:solidFill>
                <a:srgbClr val="FF0000"/>
              </a:solidFill>
              <a:effectLst/>
              <a:latin typeface="+mn-lt"/>
              <a:ea typeface="+mn-ea"/>
              <a:cs typeface="+mn-cs"/>
            </a:rPr>
            <a:t>最長で</a:t>
          </a:r>
          <a:r>
            <a:rPr kumimoji="1" lang="en-US" altLang="ja-JP" sz="1100" u="sng">
              <a:solidFill>
                <a:srgbClr val="FF0000"/>
              </a:solidFill>
              <a:effectLst/>
              <a:latin typeface="+mn-lt"/>
              <a:ea typeface="+mn-ea"/>
              <a:cs typeface="+mn-cs"/>
            </a:rPr>
            <a:t>3</a:t>
          </a:r>
          <a:r>
            <a:rPr kumimoji="1" lang="ja-JP" altLang="ja-JP" sz="1100" u="sng">
              <a:solidFill>
                <a:srgbClr val="FF0000"/>
              </a:solidFill>
              <a:effectLst/>
              <a:latin typeface="+mn-lt"/>
              <a:ea typeface="+mn-ea"/>
              <a:cs typeface="+mn-cs"/>
            </a:rPr>
            <a:t>年</a:t>
          </a:r>
          <a:r>
            <a:rPr kumimoji="1" lang="ja-JP" altLang="ja-JP" sz="1100">
              <a:solidFill>
                <a:sysClr val="windowText" lastClr="000000"/>
              </a:solidFill>
              <a:effectLst/>
              <a:latin typeface="+mn-lt"/>
              <a:ea typeface="+mn-ea"/>
              <a:cs typeface="+mn-cs"/>
            </a:rPr>
            <a:t>です</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④融資利率を入力</a:t>
          </a:r>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⑤</a:t>
          </a:r>
          <a:r>
            <a:rPr kumimoji="1" lang="ja-JP" altLang="ja-JP" sz="1100" u="sng">
              <a:solidFill>
                <a:srgbClr val="FF0000"/>
              </a:solidFill>
              <a:effectLst/>
              <a:latin typeface="+mn-lt"/>
              <a:ea typeface="+mn-ea"/>
              <a:cs typeface="+mn-cs"/>
            </a:rPr>
            <a:t>利子補給の対象となる融資契約金額</a:t>
          </a:r>
          <a:r>
            <a:rPr kumimoji="1" lang="ja-JP" altLang="ja-JP" sz="1100">
              <a:solidFill>
                <a:sysClr val="windowText" lastClr="000000"/>
              </a:solidFill>
              <a:effectLst/>
              <a:latin typeface="+mn-lt"/>
              <a:ea typeface="+mn-ea"/>
              <a:cs typeface="+mn-cs"/>
            </a:rPr>
            <a:t>を入力</a:t>
          </a:r>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⑥据置期間がある場合は、元本支払いの開始日を入力</a:t>
          </a:r>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⑦</a:t>
          </a:r>
          <a:r>
            <a:rPr kumimoji="1" lang="ja-JP" altLang="ja-JP" sz="1100" u="sng">
              <a:solidFill>
                <a:srgbClr val="FF0000"/>
              </a:solidFill>
              <a:effectLst/>
              <a:latin typeface="+mn-lt"/>
              <a:ea typeface="+mn-ea"/>
              <a:cs typeface="+mn-cs"/>
            </a:rPr>
            <a:t>利子補給の対象となる１回あたりの返済額</a:t>
          </a:r>
          <a:r>
            <a:rPr kumimoji="1" lang="ja-JP" altLang="ja-JP" sz="1100">
              <a:solidFill>
                <a:sysClr val="windowText" lastClr="000000"/>
              </a:solidFill>
              <a:effectLst/>
              <a:latin typeface="+mn-lt"/>
              <a:ea typeface="+mn-ea"/>
              <a:cs typeface="+mn-cs"/>
            </a:rPr>
            <a:t>を入力</a:t>
          </a:r>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2</xdr:col>
      <xdr:colOff>106680</xdr:colOff>
      <xdr:row>11</xdr:row>
      <xdr:rowOff>150495</xdr:rowOff>
    </xdr:from>
    <xdr:to>
      <xdr:col>2</xdr:col>
      <xdr:colOff>647700</xdr:colOff>
      <xdr:row>11</xdr:row>
      <xdr:rowOff>373380</xdr:rowOff>
    </xdr:to>
    <xdr:sp macro="" textlink="">
      <xdr:nvSpPr>
        <xdr:cNvPr id="4" name="楕円 3">
          <a:extLst>
            <a:ext uri="{FF2B5EF4-FFF2-40B4-BE49-F238E27FC236}">
              <a16:creationId xmlns:a16="http://schemas.microsoft.com/office/drawing/2014/main" id="{2FF9EF64-F8DF-4958-B998-479E6B4F2F3D}"/>
            </a:ext>
          </a:extLst>
        </xdr:cNvPr>
        <xdr:cNvSpPr/>
      </xdr:nvSpPr>
      <xdr:spPr>
        <a:xfrm>
          <a:off x="2383155" y="2969895"/>
          <a:ext cx="541020" cy="22288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114300</xdr:colOff>
      <xdr:row>11</xdr:row>
      <xdr:rowOff>158115</xdr:rowOff>
    </xdr:from>
    <xdr:to>
      <xdr:col>3</xdr:col>
      <xdr:colOff>655320</xdr:colOff>
      <xdr:row>11</xdr:row>
      <xdr:rowOff>381000</xdr:rowOff>
    </xdr:to>
    <xdr:sp macro="" textlink="">
      <xdr:nvSpPr>
        <xdr:cNvPr id="5" name="楕円 4">
          <a:extLst>
            <a:ext uri="{FF2B5EF4-FFF2-40B4-BE49-F238E27FC236}">
              <a16:creationId xmlns:a16="http://schemas.microsoft.com/office/drawing/2014/main" id="{70934235-A479-4816-ACCB-A1B2281D1B93}"/>
            </a:ext>
          </a:extLst>
        </xdr:cNvPr>
        <xdr:cNvSpPr/>
      </xdr:nvSpPr>
      <xdr:spPr>
        <a:xfrm>
          <a:off x="3733800" y="2977515"/>
          <a:ext cx="541020" cy="22288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9</xdr:row>
      <xdr:rowOff>78105</xdr:rowOff>
    </xdr:from>
    <xdr:to>
      <xdr:col>2</xdr:col>
      <xdr:colOff>1194435</xdr:colOff>
      <xdr:row>10</xdr:row>
      <xdr:rowOff>177165</xdr:rowOff>
    </xdr:to>
    <xdr:sp macro="" textlink="">
      <xdr:nvSpPr>
        <xdr:cNvPr id="6" name="吹き出し: 折線 5">
          <a:extLst>
            <a:ext uri="{FF2B5EF4-FFF2-40B4-BE49-F238E27FC236}">
              <a16:creationId xmlns:a16="http://schemas.microsoft.com/office/drawing/2014/main" id="{55A9E911-FD86-4E3E-BF7A-9E62151CCE99}"/>
            </a:ext>
          </a:extLst>
        </xdr:cNvPr>
        <xdr:cNvSpPr/>
      </xdr:nvSpPr>
      <xdr:spPr>
        <a:xfrm>
          <a:off x="742950" y="2259330"/>
          <a:ext cx="2727960" cy="346710"/>
        </a:xfrm>
        <a:prstGeom prst="borderCallout2">
          <a:avLst>
            <a:gd name="adj1" fmla="val 94363"/>
            <a:gd name="adj2" fmla="val 59776"/>
            <a:gd name="adj3" fmla="val 101083"/>
            <a:gd name="adj4" fmla="val 59126"/>
            <a:gd name="adj5" fmla="val 218707"/>
            <a:gd name="adj6" fmla="val 6574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ysClr val="windowText" lastClr="000000"/>
              </a:solidFill>
            </a:rPr>
            <a:t>⑧該当する方を選択してください。</a:t>
          </a:r>
        </a:p>
      </xdr:txBody>
    </xdr:sp>
    <xdr:clientData/>
  </xdr:twoCellAnchor>
  <xdr:twoCellAnchor>
    <xdr:from>
      <xdr:col>4</xdr:col>
      <xdr:colOff>41909</xdr:colOff>
      <xdr:row>8</xdr:row>
      <xdr:rowOff>142875</xdr:rowOff>
    </xdr:from>
    <xdr:to>
      <xdr:col>8</xdr:col>
      <xdr:colOff>133349</xdr:colOff>
      <xdr:row>11</xdr:row>
      <xdr:rowOff>304800</xdr:rowOff>
    </xdr:to>
    <xdr:sp macro="" textlink="">
      <xdr:nvSpPr>
        <xdr:cNvPr id="7" name="吹き出し: 折線 6">
          <a:extLst>
            <a:ext uri="{FF2B5EF4-FFF2-40B4-BE49-F238E27FC236}">
              <a16:creationId xmlns:a16="http://schemas.microsoft.com/office/drawing/2014/main" id="{2C2B9671-34B2-4ADA-8302-78463F60EB81}"/>
            </a:ext>
          </a:extLst>
        </xdr:cNvPr>
        <xdr:cNvSpPr/>
      </xdr:nvSpPr>
      <xdr:spPr>
        <a:xfrm>
          <a:off x="5061584" y="2066925"/>
          <a:ext cx="4825365" cy="1057275"/>
        </a:xfrm>
        <a:prstGeom prst="borderCallout2">
          <a:avLst>
            <a:gd name="adj1" fmla="val 68100"/>
            <a:gd name="adj2" fmla="val 1637"/>
            <a:gd name="adj3" fmla="val 68988"/>
            <a:gd name="adj4" fmla="val -1114"/>
            <a:gd name="adj5" fmla="val 115484"/>
            <a:gd name="adj6" fmla="val -384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⑨利子の計算をする</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か月毎の期間を入力</a:t>
          </a:r>
          <a:r>
            <a:rPr kumimoji="1" lang="ja-JP" altLang="en-US" sz="1100">
              <a:solidFill>
                <a:schemeClr val="dk1"/>
              </a:solidFill>
              <a:effectLst/>
              <a:latin typeface="+mn-lt"/>
              <a:ea typeface="+mn-ea"/>
              <a:cs typeface="+mn-cs"/>
            </a:rPr>
            <a:t>してください。</a:t>
          </a:r>
          <a:endParaRPr lang="ja-JP" altLang="ja-JP">
            <a:effectLst/>
          </a:endParaRPr>
        </a:p>
        <a:p>
          <a:r>
            <a:rPr kumimoji="1" lang="en-US" altLang="ja-JP" sz="1100">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土日・祝日に注意</a:t>
          </a:r>
          <a:endParaRPr lang="ja-JP" altLang="ja-JP">
            <a:solidFill>
              <a:srgbClr val="FF0000"/>
            </a:solidFill>
            <a:effectLst/>
          </a:endParaRPr>
        </a:p>
        <a:p>
          <a:r>
            <a:rPr kumimoji="1" lang="en-US" altLang="ja-JP" sz="1100">
              <a:solidFill>
                <a:srgbClr val="FF0000"/>
              </a:solidFill>
              <a:effectLst/>
              <a:latin typeface="+mn-lt"/>
              <a:ea typeface="+mn-ea"/>
              <a:cs typeface="+mn-cs"/>
            </a:rPr>
            <a:t>10</a:t>
          </a:r>
          <a:r>
            <a:rPr kumimoji="1" lang="ja-JP" altLang="en-US" sz="1100">
              <a:solidFill>
                <a:srgbClr val="FF0000"/>
              </a:solidFill>
              <a:effectLst/>
              <a:latin typeface="+mn-lt"/>
              <a:ea typeface="+mn-ea"/>
              <a:cs typeface="+mn-cs"/>
            </a:rPr>
            <a:t>日が休日の場合は翌営業日に設定してあります。休日であっても</a:t>
          </a:r>
          <a:r>
            <a:rPr kumimoji="1" lang="en-US" altLang="ja-JP" sz="1100">
              <a:solidFill>
                <a:srgbClr val="FF0000"/>
              </a:solidFill>
              <a:effectLst/>
              <a:latin typeface="+mn-lt"/>
              <a:ea typeface="+mn-ea"/>
              <a:cs typeface="+mn-cs"/>
            </a:rPr>
            <a:t>10</a:t>
          </a:r>
          <a:r>
            <a:rPr kumimoji="1" lang="ja-JP" altLang="en-US" sz="1100">
              <a:solidFill>
                <a:srgbClr val="FF0000"/>
              </a:solidFill>
              <a:effectLst/>
              <a:latin typeface="+mn-lt"/>
              <a:ea typeface="+mn-ea"/>
              <a:cs typeface="+mn-cs"/>
            </a:rPr>
            <a:t>日で利子の計算をする場合は、期間の「至」を</a:t>
          </a:r>
          <a:r>
            <a:rPr kumimoji="1" lang="en-US" altLang="ja-JP" sz="1100">
              <a:solidFill>
                <a:srgbClr val="FF0000"/>
              </a:solidFill>
              <a:effectLst/>
              <a:latin typeface="+mn-lt"/>
              <a:ea typeface="+mn-ea"/>
              <a:cs typeface="+mn-cs"/>
            </a:rPr>
            <a:t>10</a:t>
          </a:r>
          <a:r>
            <a:rPr kumimoji="1" lang="ja-JP" altLang="en-US" sz="1100">
              <a:solidFill>
                <a:srgbClr val="FF0000"/>
              </a:solidFill>
              <a:effectLst/>
              <a:latin typeface="+mn-lt"/>
              <a:ea typeface="+mn-ea"/>
              <a:cs typeface="+mn-cs"/>
            </a:rPr>
            <a:t>日に修正してください。</a:t>
          </a:r>
          <a:endParaRPr kumimoji="1" lang="ja-JP" altLang="en-US" sz="1100">
            <a:solidFill>
              <a:srgbClr val="FF0000"/>
            </a:solidFill>
          </a:endParaRPr>
        </a:p>
      </xdr:txBody>
    </xdr:sp>
    <xdr:clientData/>
  </xdr:twoCellAnchor>
  <xdr:twoCellAnchor>
    <xdr:from>
      <xdr:col>4</xdr:col>
      <xdr:colOff>158116</xdr:colOff>
      <xdr:row>21</xdr:row>
      <xdr:rowOff>60960</xdr:rowOff>
    </xdr:from>
    <xdr:to>
      <xdr:col>7</xdr:col>
      <xdr:colOff>257176</xdr:colOff>
      <xdr:row>22</xdr:row>
      <xdr:rowOff>165735</xdr:rowOff>
    </xdr:to>
    <xdr:sp macro="" textlink="">
      <xdr:nvSpPr>
        <xdr:cNvPr id="8" name="吹き出し: 折線 7">
          <a:extLst>
            <a:ext uri="{FF2B5EF4-FFF2-40B4-BE49-F238E27FC236}">
              <a16:creationId xmlns:a16="http://schemas.microsoft.com/office/drawing/2014/main" id="{E575C877-87B0-4AE5-88C0-A60B45EC6DCB}"/>
            </a:ext>
          </a:extLst>
        </xdr:cNvPr>
        <xdr:cNvSpPr/>
      </xdr:nvSpPr>
      <xdr:spPr>
        <a:xfrm>
          <a:off x="5177791" y="5509260"/>
          <a:ext cx="3642360" cy="352425"/>
        </a:xfrm>
        <a:prstGeom prst="borderCallout2">
          <a:avLst>
            <a:gd name="adj1" fmla="val 10119"/>
            <a:gd name="adj2" fmla="val 97955"/>
            <a:gd name="adj3" fmla="val 20286"/>
            <a:gd name="adj4" fmla="val 96347"/>
            <a:gd name="adj5" fmla="val -41312"/>
            <a:gd name="adj6" fmla="val 10588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rPr>
            <a:t>⑫利子補給率が１％でない場合は修正してください。</a:t>
          </a:r>
          <a:endParaRPr kumimoji="1" lang="en-US" altLang="ja-JP" sz="1100">
            <a:solidFill>
              <a:sysClr val="windowText" lastClr="000000"/>
            </a:solidFill>
          </a:endParaRPr>
        </a:p>
      </xdr:txBody>
    </xdr:sp>
    <xdr:clientData/>
  </xdr:twoCellAnchor>
  <xdr:twoCellAnchor>
    <xdr:from>
      <xdr:col>4</xdr:col>
      <xdr:colOff>443865</xdr:colOff>
      <xdr:row>15</xdr:row>
      <xdr:rowOff>38100</xdr:rowOff>
    </xdr:from>
    <xdr:to>
      <xdr:col>7</xdr:col>
      <xdr:colOff>459105</xdr:colOff>
      <xdr:row>17</xdr:row>
      <xdr:rowOff>238125</xdr:rowOff>
    </xdr:to>
    <xdr:sp macro="" textlink="">
      <xdr:nvSpPr>
        <xdr:cNvPr id="9" name="吹き出し: 折線 8">
          <a:extLst>
            <a:ext uri="{FF2B5EF4-FFF2-40B4-BE49-F238E27FC236}">
              <a16:creationId xmlns:a16="http://schemas.microsoft.com/office/drawing/2014/main" id="{B45FD5D6-F16B-47A0-B610-2406818EA2B2}"/>
            </a:ext>
          </a:extLst>
        </xdr:cNvPr>
        <xdr:cNvSpPr/>
      </xdr:nvSpPr>
      <xdr:spPr>
        <a:xfrm>
          <a:off x="5463540" y="4000500"/>
          <a:ext cx="3558540" cy="695325"/>
        </a:xfrm>
        <a:prstGeom prst="borderCallout2">
          <a:avLst>
            <a:gd name="adj1" fmla="val 61192"/>
            <a:gd name="adj2" fmla="val -21222"/>
            <a:gd name="adj3" fmla="val 27238"/>
            <a:gd name="adj4" fmla="val 641"/>
            <a:gd name="adj5" fmla="val -6669"/>
            <a:gd name="adj6" fmla="val -1994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⑩</a:t>
          </a:r>
          <a:r>
            <a:rPr kumimoji="1" lang="ja-JP" altLang="ja-JP" sz="1100">
              <a:solidFill>
                <a:schemeClr val="dk1"/>
              </a:solidFill>
              <a:effectLst/>
              <a:latin typeface="+mn-lt"/>
              <a:ea typeface="+mn-ea"/>
              <a:cs typeface="+mn-cs"/>
            </a:rPr>
            <a:t>利子補給は３月と９月に交付されるため、</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月と</a:t>
          </a:r>
          <a:r>
            <a:rPr kumimoji="1" lang="en-US" altLang="ja-JP" sz="1100">
              <a:solidFill>
                <a:schemeClr val="dk1"/>
              </a:solidFill>
              <a:effectLst/>
              <a:latin typeface="+mn-lt"/>
              <a:ea typeface="+mn-ea"/>
              <a:cs typeface="+mn-cs"/>
            </a:rPr>
            <a:t>9</a:t>
          </a:r>
          <a:r>
            <a:rPr kumimoji="1" lang="ja-JP" altLang="en-US" sz="1100">
              <a:solidFill>
                <a:schemeClr val="dk1"/>
              </a:solidFill>
              <a:effectLst/>
              <a:latin typeface="+mn-lt"/>
              <a:ea typeface="+mn-ea"/>
              <a:cs typeface="+mn-cs"/>
            </a:rPr>
            <a:t>月に</a:t>
          </a:r>
          <a:r>
            <a:rPr kumimoji="1" lang="ja-JP" altLang="ja-JP" sz="1100">
              <a:solidFill>
                <a:schemeClr val="dk1"/>
              </a:solidFill>
              <a:effectLst/>
              <a:latin typeface="+mn-lt"/>
              <a:ea typeface="+mn-ea"/>
              <a:cs typeface="+mn-cs"/>
            </a:rPr>
            <a:t>区切り線（太線）</a:t>
          </a:r>
          <a:r>
            <a:rPr kumimoji="1" lang="ja-JP" altLang="en-US" sz="1100">
              <a:solidFill>
                <a:schemeClr val="dk1"/>
              </a:solidFill>
              <a:effectLst/>
              <a:latin typeface="+mn-lt"/>
              <a:ea typeface="+mn-ea"/>
              <a:cs typeface="+mn-cs"/>
            </a:rPr>
            <a:t>を設定してください。</a:t>
          </a:r>
          <a:endParaRPr kumimoji="1" lang="ja-JP" altLang="en-US" sz="1100">
            <a:solidFill>
              <a:sysClr val="windowText" lastClr="000000"/>
            </a:solidFill>
          </a:endParaRPr>
        </a:p>
      </xdr:txBody>
    </xdr:sp>
    <xdr:clientData/>
  </xdr:twoCellAnchor>
  <xdr:twoCellAnchor>
    <xdr:from>
      <xdr:col>1</xdr:col>
      <xdr:colOff>238125</xdr:colOff>
      <xdr:row>16</xdr:row>
      <xdr:rowOff>217170</xdr:rowOff>
    </xdr:from>
    <xdr:to>
      <xdr:col>2</xdr:col>
      <xdr:colOff>954405</xdr:colOff>
      <xdr:row>19</xdr:row>
      <xdr:rowOff>114300</xdr:rowOff>
    </xdr:to>
    <xdr:sp macro="" textlink="">
      <xdr:nvSpPr>
        <xdr:cNvPr id="10" name="吹き出し: 折線 9">
          <a:extLst>
            <a:ext uri="{FF2B5EF4-FFF2-40B4-BE49-F238E27FC236}">
              <a16:creationId xmlns:a16="http://schemas.microsoft.com/office/drawing/2014/main" id="{7C24FD13-1DD6-44B0-9072-8E3DCBEDC721}"/>
            </a:ext>
          </a:extLst>
        </xdr:cNvPr>
        <xdr:cNvSpPr/>
      </xdr:nvSpPr>
      <xdr:spPr>
        <a:xfrm>
          <a:off x="923925" y="4427220"/>
          <a:ext cx="2306955" cy="640080"/>
        </a:xfrm>
        <a:prstGeom prst="borderCallout2">
          <a:avLst>
            <a:gd name="adj1" fmla="val -60740"/>
            <a:gd name="adj2" fmla="val -11471"/>
            <a:gd name="adj3" fmla="val 27238"/>
            <a:gd name="adj4" fmla="val 641"/>
            <a:gd name="adj5" fmla="val -138068"/>
            <a:gd name="adj6" fmla="val -110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rPr>
            <a:t>⑪回数を調整してください。</a:t>
          </a:r>
          <a:endParaRPr kumimoji="1" lang="en-US" altLang="ja-JP" sz="1100">
            <a:solidFill>
              <a:sysClr val="windowText" lastClr="000000"/>
            </a:solidFill>
          </a:endParaRPr>
        </a:p>
        <a:p>
          <a:r>
            <a:rPr kumimoji="1" lang="ja-JP" altLang="en-US" sz="1100">
              <a:solidFill>
                <a:sysClr val="windowText" lastClr="000000"/>
              </a:solidFill>
            </a:rPr>
            <a:t>（</a:t>
          </a:r>
          <a:r>
            <a:rPr kumimoji="1" lang="en-US" altLang="ja-JP" sz="1100">
              <a:solidFill>
                <a:sysClr val="windowText" lastClr="000000"/>
              </a:solidFill>
            </a:rPr>
            <a:t>3</a:t>
          </a:r>
          <a:r>
            <a:rPr kumimoji="1" lang="ja-JP" altLang="en-US" sz="1100">
              <a:solidFill>
                <a:sysClr val="windowText" lastClr="000000"/>
              </a:solidFill>
            </a:rPr>
            <a:t>月と</a:t>
          </a:r>
          <a:r>
            <a:rPr kumimoji="1" lang="en-US" altLang="ja-JP" sz="1100">
              <a:solidFill>
                <a:sysClr val="windowText" lastClr="000000"/>
              </a:solidFill>
            </a:rPr>
            <a:t>9</a:t>
          </a:r>
          <a:r>
            <a:rPr kumimoji="1" lang="ja-JP" altLang="en-US" sz="1100">
              <a:solidFill>
                <a:sysClr val="windowText" lastClr="000000"/>
              </a:solidFill>
            </a:rPr>
            <a:t>月で回数が変わります）</a:t>
          </a:r>
        </a:p>
      </xdr:txBody>
    </xdr:sp>
    <xdr:clientData/>
  </xdr:twoCellAnchor>
  <xdr:twoCellAnchor>
    <xdr:from>
      <xdr:col>9</xdr:col>
      <xdr:colOff>196215</xdr:colOff>
      <xdr:row>8</xdr:row>
      <xdr:rowOff>47625</xdr:rowOff>
    </xdr:from>
    <xdr:to>
      <xdr:col>11</xdr:col>
      <xdr:colOff>342900</xdr:colOff>
      <xdr:row>10</xdr:row>
      <xdr:rowOff>161925</xdr:rowOff>
    </xdr:to>
    <xdr:sp macro="" textlink="">
      <xdr:nvSpPr>
        <xdr:cNvPr id="11" name="吹き出し: 折線 10">
          <a:extLst>
            <a:ext uri="{FF2B5EF4-FFF2-40B4-BE49-F238E27FC236}">
              <a16:creationId xmlns:a16="http://schemas.microsoft.com/office/drawing/2014/main" id="{02250958-9C31-4952-B3B2-043866FD09E8}"/>
            </a:ext>
          </a:extLst>
        </xdr:cNvPr>
        <xdr:cNvSpPr/>
      </xdr:nvSpPr>
      <xdr:spPr>
        <a:xfrm>
          <a:off x="11254740" y="1971675"/>
          <a:ext cx="2804160" cy="619125"/>
        </a:xfrm>
        <a:prstGeom prst="borderCallout2">
          <a:avLst>
            <a:gd name="adj1" fmla="val 83452"/>
            <a:gd name="adj2" fmla="val 19954"/>
            <a:gd name="adj3" fmla="val 84102"/>
            <a:gd name="adj4" fmla="val 20182"/>
            <a:gd name="adj5" fmla="val 247172"/>
            <a:gd name="adj6" fmla="val 4803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rPr>
            <a:t>⑬利子補給交付予定年月日、および合計金額の計算式を適宜調整してください。</a:t>
          </a:r>
          <a:endParaRPr kumimoji="1" lang="en-US" altLang="ja-JP" sz="1100">
            <a:solidFill>
              <a:sysClr val="windowText" lastClr="000000"/>
            </a:solidFill>
          </a:endParaRPr>
        </a:p>
      </xdr:txBody>
    </xdr:sp>
    <xdr:clientData/>
  </xdr:twoCellAnchor>
  <xdr:twoCellAnchor>
    <xdr:from>
      <xdr:col>8</xdr:col>
      <xdr:colOff>699135</xdr:colOff>
      <xdr:row>41</xdr:row>
      <xdr:rowOff>99060</xdr:rowOff>
    </xdr:from>
    <xdr:to>
      <xdr:col>11</xdr:col>
      <xdr:colOff>3810</xdr:colOff>
      <xdr:row>42</xdr:row>
      <xdr:rowOff>165735</xdr:rowOff>
    </xdr:to>
    <xdr:sp macro="" textlink="">
      <xdr:nvSpPr>
        <xdr:cNvPr id="12" name="吹き出し: 折線 11">
          <a:extLst>
            <a:ext uri="{FF2B5EF4-FFF2-40B4-BE49-F238E27FC236}">
              <a16:creationId xmlns:a16="http://schemas.microsoft.com/office/drawing/2014/main" id="{619755F8-11EE-4FC2-B8FE-0841FF184E3C}"/>
            </a:ext>
          </a:extLst>
        </xdr:cNvPr>
        <xdr:cNvSpPr/>
      </xdr:nvSpPr>
      <xdr:spPr>
        <a:xfrm>
          <a:off x="10452735" y="7528560"/>
          <a:ext cx="3267075" cy="314325"/>
        </a:xfrm>
        <a:prstGeom prst="borderCallout2">
          <a:avLst>
            <a:gd name="adj1" fmla="val 6529"/>
            <a:gd name="adj2" fmla="val 55954"/>
            <a:gd name="adj3" fmla="val -60600"/>
            <a:gd name="adj4" fmla="val 61087"/>
            <a:gd name="adj5" fmla="val -64941"/>
            <a:gd name="adj6" fmla="val 6918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rPr>
            <a:t>⑭合計金額に誤りがないか確認してください。</a:t>
          </a:r>
          <a:endParaRPr kumimoji="1" lang="en-US" altLang="ja-JP" sz="1100">
            <a:solidFill>
              <a:sysClr val="windowText" lastClr="000000"/>
            </a:solidFill>
          </a:endParaRPr>
        </a:p>
      </xdr:txBody>
    </xdr:sp>
    <xdr:clientData/>
  </xdr:twoCellAnchor>
  <xdr:twoCellAnchor>
    <xdr:from>
      <xdr:col>1</xdr:col>
      <xdr:colOff>952500</xdr:colOff>
      <xdr:row>25</xdr:row>
      <xdr:rowOff>57150</xdr:rowOff>
    </xdr:from>
    <xdr:to>
      <xdr:col>3</xdr:col>
      <xdr:colOff>1323975</xdr:colOff>
      <xdr:row>26</xdr:row>
      <xdr:rowOff>146685</xdr:rowOff>
    </xdr:to>
    <xdr:sp macro="" textlink="">
      <xdr:nvSpPr>
        <xdr:cNvPr id="13" name="吹き出し: 折線 12">
          <a:extLst>
            <a:ext uri="{FF2B5EF4-FFF2-40B4-BE49-F238E27FC236}">
              <a16:creationId xmlns:a16="http://schemas.microsoft.com/office/drawing/2014/main" id="{C686CC0E-4A45-41DA-BEE4-5856785C6269}"/>
            </a:ext>
          </a:extLst>
        </xdr:cNvPr>
        <xdr:cNvSpPr/>
      </xdr:nvSpPr>
      <xdr:spPr>
        <a:xfrm>
          <a:off x="1638300" y="6496050"/>
          <a:ext cx="3305175" cy="337185"/>
        </a:xfrm>
        <a:prstGeom prst="borderCallout2">
          <a:avLst>
            <a:gd name="adj1" fmla="val 6529"/>
            <a:gd name="adj2" fmla="val 55954"/>
            <a:gd name="adj3" fmla="val -9085"/>
            <a:gd name="adj4" fmla="val 59629"/>
            <a:gd name="adj5" fmla="val -47170"/>
            <a:gd name="adj6" fmla="val 6662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rPr>
            <a:t>最終回の「至」はセル</a:t>
          </a:r>
          <a:r>
            <a:rPr kumimoji="1" lang="en-US" altLang="ja-JP" sz="1100">
              <a:solidFill>
                <a:sysClr val="windowText" lastClr="000000"/>
              </a:solidFill>
            </a:rPr>
            <a:t>C</a:t>
          </a:r>
          <a:r>
            <a:rPr kumimoji="1" lang="ja-JP" altLang="en-US" sz="1100">
              <a:solidFill>
                <a:sysClr val="windowText" lastClr="000000"/>
              </a:solidFill>
            </a:rPr>
            <a:t>５の日付が入ります。</a:t>
          </a:r>
          <a:endParaRPr kumimoji="1" lang="en-US" altLang="ja-JP" sz="1100">
            <a:solidFill>
              <a:sysClr val="windowText" lastClr="000000"/>
            </a:solidFill>
          </a:endParaRPr>
        </a:p>
      </xdr:txBody>
    </xdr:sp>
    <xdr:clientData/>
  </xdr:twoCellAnchor>
  <xdr:twoCellAnchor>
    <xdr:from>
      <xdr:col>0</xdr:col>
      <xdr:colOff>200025</xdr:colOff>
      <xdr:row>26</xdr:row>
      <xdr:rowOff>194310</xdr:rowOff>
    </xdr:from>
    <xdr:to>
      <xdr:col>6</xdr:col>
      <xdr:colOff>299085</xdr:colOff>
      <xdr:row>28</xdr:row>
      <xdr:rowOff>186690</xdr:rowOff>
    </xdr:to>
    <xdr:sp macro="" textlink="">
      <xdr:nvSpPr>
        <xdr:cNvPr id="14" name="テキスト ボックス 13">
          <a:extLst>
            <a:ext uri="{FF2B5EF4-FFF2-40B4-BE49-F238E27FC236}">
              <a16:creationId xmlns:a16="http://schemas.microsoft.com/office/drawing/2014/main" id="{11EC4DC3-572A-4F4E-B954-F058F0594A79}"/>
            </a:ext>
          </a:extLst>
        </xdr:cNvPr>
        <xdr:cNvSpPr txBox="1"/>
      </xdr:nvSpPr>
      <xdr:spPr>
        <a:xfrm>
          <a:off x="200025" y="6880860"/>
          <a:ext cx="7347585" cy="48768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⑮ご提出前に御行と融資先事業者間の返済計画と相違がないことを再度ご確認ください。</a:t>
          </a:r>
        </a:p>
        <a:p>
          <a:pPr algn="ct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1305F-6BD7-47CD-842E-FFF1ECD8CA8F}">
  <sheetPr>
    <pageSetUpPr fitToPage="1"/>
  </sheetPr>
  <dimension ref="A1:K43"/>
  <sheetViews>
    <sheetView zoomScaleNormal="100" workbookViewId="0">
      <selection activeCell="K13" sqref="K13"/>
    </sheetView>
  </sheetViews>
  <sheetFormatPr defaultRowHeight="18.75" x14ac:dyDescent="0.4"/>
  <cols>
    <col min="2" max="2" width="20.875" customWidth="1"/>
    <col min="3" max="3" width="17.625" customWidth="1"/>
    <col min="4" max="4" width="18.375" bestFit="1" customWidth="1"/>
    <col min="5" max="5" width="18.625" bestFit="1" customWidth="1"/>
    <col min="6" max="6" width="10.625" customWidth="1"/>
    <col min="7" max="7" width="17.25" customWidth="1"/>
    <col min="8" max="8" width="15.625" customWidth="1"/>
    <col min="9" max="9" width="17.125" customWidth="1"/>
    <col min="10" max="10" width="15.625" customWidth="1"/>
    <col min="11" max="11" width="19.25" bestFit="1" customWidth="1"/>
    <col min="12" max="12" width="37.25" customWidth="1"/>
    <col min="258" max="258" width="20.875" customWidth="1"/>
    <col min="259" max="259" width="17.625" customWidth="1"/>
    <col min="260" max="261" width="18.375" bestFit="1" customWidth="1"/>
    <col min="262" max="262" width="10.625" customWidth="1"/>
    <col min="263" max="263" width="9.625" customWidth="1"/>
    <col min="264" max="264" width="15.625" customWidth="1"/>
    <col min="265" max="265" width="9.625" customWidth="1"/>
    <col min="266" max="267" width="15.625" customWidth="1"/>
    <col min="514" max="514" width="20.875" customWidth="1"/>
    <col min="515" max="515" width="17.625" customWidth="1"/>
    <col min="516" max="517" width="18.375" bestFit="1" customWidth="1"/>
    <col min="518" max="518" width="10.625" customWidth="1"/>
    <col min="519" max="519" width="9.625" customWidth="1"/>
    <col min="520" max="520" width="15.625" customWidth="1"/>
    <col min="521" max="521" width="9.625" customWidth="1"/>
    <col min="522" max="523" width="15.625" customWidth="1"/>
    <col min="770" max="770" width="20.875" customWidth="1"/>
    <col min="771" max="771" width="17.625" customWidth="1"/>
    <col min="772" max="773" width="18.375" bestFit="1" customWidth="1"/>
    <col min="774" max="774" width="10.625" customWidth="1"/>
    <col min="775" max="775" width="9.625" customWidth="1"/>
    <col min="776" max="776" width="15.625" customWidth="1"/>
    <col min="777" max="777" width="9.625" customWidth="1"/>
    <col min="778" max="779" width="15.625" customWidth="1"/>
    <col min="1026" max="1026" width="20.875" customWidth="1"/>
    <col min="1027" max="1027" width="17.625" customWidth="1"/>
    <col min="1028" max="1029" width="18.375" bestFit="1" customWidth="1"/>
    <col min="1030" max="1030" width="10.625" customWidth="1"/>
    <col min="1031" max="1031" width="9.625" customWidth="1"/>
    <col min="1032" max="1032" width="15.625" customWidth="1"/>
    <col min="1033" max="1033" width="9.625" customWidth="1"/>
    <col min="1034" max="1035" width="15.625" customWidth="1"/>
    <col min="1282" max="1282" width="20.875" customWidth="1"/>
    <col min="1283" max="1283" width="17.625" customWidth="1"/>
    <col min="1284" max="1285" width="18.375" bestFit="1" customWidth="1"/>
    <col min="1286" max="1286" width="10.625" customWidth="1"/>
    <col min="1287" max="1287" width="9.625" customWidth="1"/>
    <col min="1288" max="1288" width="15.625" customWidth="1"/>
    <col min="1289" max="1289" width="9.625" customWidth="1"/>
    <col min="1290" max="1291" width="15.625" customWidth="1"/>
    <col min="1538" max="1538" width="20.875" customWidth="1"/>
    <col min="1539" max="1539" width="17.625" customWidth="1"/>
    <col min="1540" max="1541" width="18.375" bestFit="1" customWidth="1"/>
    <col min="1542" max="1542" width="10.625" customWidth="1"/>
    <col min="1543" max="1543" width="9.625" customWidth="1"/>
    <col min="1544" max="1544" width="15.625" customWidth="1"/>
    <col min="1545" max="1545" width="9.625" customWidth="1"/>
    <col min="1546" max="1547" width="15.625" customWidth="1"/>
    <col min="1794" max="1794" width="20.875" customWidth="1"/>
    <col min="1795" max="1795" width="17.625" customWidth="1"/>
    <col min="1796" max="1797" width="18.375" bestFit="1" customWidth="1"/>
    <col min="1798" max="1798" width="10.625" customWidth="1"/>
    <col min="1799" max="1799" width="9.625" customWidth="1"/>
    <col min="1800" max="1800" width="15.625" customWidth="1"/>
    <col min="1801" max="1801" width="9.625" customWidth="1"/>
    <col min="1802" max="1803" width="15.625" customWidth="1"/>
    <col min="2050" max="2050" width="20.875" customWidth="1"/>
    <col min="2051" max="2051" width="17.625" customWidth="1"/>
    <col min="2052" max="2053" width="18.375" bestFit="1" customWidth="1"/>
    <col min="2054" max="2054" width="10.625" customWidth="1"/>
    <col min="2055" max="2055" width="9.625" customWidth="1"/>
    <col min="2056" max="2056" width="15.625" customWidth="1"/>
    <col min="2057" max="2057" width="9.625" customWidth="1"/>
    <col min="2058" max="2059" width="15.625" customWidth="1"/>
    <col min="2306" max="2306" width="20.875" customWidth="1"/>
    <col min="2307" max="2307" width="17.625" customWidth="1"/>
    <col min="2308" max="2309" width="18.375" bestFit="1" customWidth="1"/>
    <col min="2310" max="2310" width="10.625" customWidth="1"/>
    <col min="2311" max="2311" width="9.625" customWidth="1"/>
    <col min="2312" max="2312" width="15.625" customWidth="1"/>
    <col min="2313" max="2313" width="9.625" customWidth="1"/>
    <col min="2314" max="2315" width="15.625" customWidth="1"/>
    <col min="2562" max="2562" width="20.875" customWidth="1"/>
    <col min="2563" max="2563" width="17.625" customWidth="1"/>
    <col min="2564" max="2565" width="18.375" bestFit="1" customWidth="1"/>
    <col min="2566" max="2566" width="10.625" customWidth="1"/>
    <col min="2567" max="2567" width="9.625" customWidth="1"/>
    <col min="2568" max="2568" width="15.625" customWidth="1"/>
    <col min="2569" max="2569" width="9.625" customWidth="1"/>
    <col min="2570" max="2571" width="15.625" customWidth="1"/>
    <col min="2818" max="2818" width="20.875" customWidth="1"/>
    <col min="2819" max="2819" width="17.625" customWidth="1"/>
    <col min="2820" max="2821" width="18.375" bestFit="1" customWidth="1"/>
    <col min="2822" max="2822" width="10.625" customWidth="1"/>
    <col min="2823" max="2823" width="9.625" customWidth="1"/>
    <col min="2824" max="2824" width="15.625" customWidth="1"/>
    <col min="2825" max="2825" width="9.625" customWidth="1"/>
    <col min="2826" max="2827" width="15.625" customWidth="1"/>
    <col min="3074" max="3074" width="20.875" customWidth="1"/>
    <col min="3075" max="3075" width="17.625" customWidth="1"/>
    <col min="3076" max="3077" width="18.375" bestFit="1" customWidth="1"/>
    <col min="3078" max="3078" width="10.625" customWidth="1"/>
    <col min="3079" max="3079" width="9.625" customWidth="1"/>
    <col min="3080" max="3080" width="15.625" customWidth="1"/>
    <col min="3081" max="3081" width="9.625" customWidth="1"/>
    <col min="3082" max="3083" width="15.625" customWidth="1"/>
    <col min="3330" max="3330" width="20.875" customWidth="1"/>
    <col min="3331" max="3331" width="17.625" customWidth="1"/>
    <col min="3332" max="3333" width="18.375" bestFit="1" customWidth="1"/>
    <col min="3334" max="3334" width="10.625" customWidth="1"/>
    <col min="3335" max="3335" width="9.625" customWidth="1"/>
    <col min="3336" max="3336" width="15.625" customWidth="1"/>
    <col min="3337" max="3337" width="9.625" customWidth="1"/>
    <col min="3338" max="3339" width="15.625" customWidth="1"/>
    <col min="3586" max="3586" width="20.875" customWidth="1"/>
    <col min="3587" max="3587" width="17.625" customWidth="1"/>
    <col min="3588" max="3589" width="18.375" bestFit="1" customWidth="1"/>
    <col min="3590" max="3590" width="10.625" customWidth="1"/>
    <col min="3591" max="3591" width="9.625" customWidth="1"/>
    <col min="3592" max="3592" width="15.625" customWidth="1"/>
    <col min="3593" max="3593" width="9.625" customWidth="1"/>
    <col min="3594" max="3595" width="15.625" customWidth="1"/>
    <col min="3842" max="3842" width="20.875" customWidth="1"/>
    <col min="3843" max="3843" width="17.625" customWidth="1"/>
    <col min="3844" max="3845" width="18.375" bestFit="1" customWidth="1"/>
    <col min="3846" max="3846" width="10.625" customWidth="1"/>
    <col min="3847" max="3847" width="9.625" customWidth="1"/>
    <col min="3848" max="3848" width="15.625" customWidth="1"/>
    <col min="3849" max="3849" width="9.625" customWidth="1"/>
    <col min="3850" max="3851" width="15.625" customWidth="1"/>
    <col min="4098" max="4098" width="20.875" customWidth="1"/>
    <col min="4099" max="4099" width="17.625" customWidth="1"/>
    <col min="4100" max="4101" width="18.375" bestFit="1" customWidth="1"/>
    <col min="4102" max="4102" width="10.625" customWidth="1"/>
    <col min="4103" max="4103" width="9.625" customWidth="1"/>
    <col min="4104" max="4104" width="15.625" customWidth="1"/>
    <col min="4105" max="4105" width="9.625" customWidth="1"/>
    <col min="4106" max="4107" width="15.625" customWidth="1"/>
    <col min="4354" max="4354" width="20.875" customWidth="1"/>
    <col min="4355" max="4355" width="17.625" customWidth="1"/>
    <col min="4356" max="4357" width="18.375" bestFit="1" customWidth="1"/>
    <col min="4358" max="4358" width="10.625" customWidth="1"/>
    <col min="4359" max="4359" width="9.625" customWidth="1"/>
    <col min="4360" max="4360" width="15.625" customWidth="1"/>
    <col min="4361" max="4361" width="9.625" customWidth="1"/>
    <col min="4362" max="4363" width="15.625" customWidth="1"/>
    <col min="4610" max="4610" width="20.875" customWidth="1"/>
    <col min="4611" max="4611" width="17.625" customWidth="1"/>
    <col min="4612" max="4613" width="18.375" bestFit="1" customWidth="1"/>
    <col min="4614" max="4614" width="10.625" customWidth="1"/>
    <col min="4615" max="4615" width="9.625" customWidth="1"/>
    <col min="4616" max="4616" width="15.625" customWidth="1"/>
    <col min="4617" max="4617" width="9.625" customWidth="1"/>
    <col min="4618" max="4619" width="15.625" customWidth="1"/>
    <col min="4866" max="4866" width="20.875" customWidth="1"/>
    <col min="4867" max="4867" width="17.625" customWidth="1"/>
    <col min="4868" max="4869" width="18.375" bestFit="1" customWidth="1"/>
    <col min="4870" max="4870" width="10.625" customWidth="1"/>
    <col min="4871" max="4871" width="9.625" customWidth="1"/>
    <col min="4872" max="4872" width="15.625" customWidth="1"/>
    <col min="4873" max="4873" width="9.625" customWidth="1"/>
    <col min="4874" max="4875" width="15.625" customWidth="1"/>
    <col min="5122" max="5122" width="20.875" customWidth="1"/>
    <col min="5123" max="5123" width="17.625" customWidth="1"/>
    <col min="5124" max="5125" width="18.375" bestFit="1" customWidth="1"/>
    <col min="5126" max="5126" width="10.625" customWidth="1"/>
    <col min="5127" max="5127" width="9.625" customWidth="1"/>
    <col min="5128" max="5128" width="15.625" customWidth="1"/>
    <col min="5129" max="5129" width="9.625" customWidth="1"/>
    <col min="5130" max="5131" width="15.625" customWidth="1"/>
    <col min="5378" max="5378" width="20.875" customWidth="1"/>
    <col min="5379" max="5379" width="17.625" customWidth="1"/>
    <col min="5380" max="5381" width="18.375" bestFit="1" customWidth="1"/>
    <col min="5382" max="5382" width="10.625" customWidth="1"/>
    <col min="5383" max="5383" width="9.625" customWidth="1"/>
    <col min="5384" max="5384" width="15.625" customWidth="1"/>
    <col min="5385" max="5385" width="9.625" customWidth="1"/>
    <col min="5386" max="5387" width="15.625" customWidth="1"/>
    <col min="5634" max="5634" width="20.875" customWidth="1"/>
    <col min="5635" max="5635" width="17.625" customWidth="1"/>
    <col min="5636" max="5637" width="18.375" bestFit="1" customWidth="1"/>
    <col min="5638" max="5638" width="10.625" customWidth="1"/>
    <col min="5639" max="5639" width="9.625" customWidth="1"/>
    <col min="5640" max="5640" width="15.625" customWidth="1"/>
    <col min="5641" max="5641" width="9.625" customWidth="1"/>
    <col min="5642" max="5643" width="15.625" customWidth="1"/>
    <col min="5890" max="5890" width="20.875" customWidth="1"/>
    <col min="5891" max="5891" width="17.625" customWidth="1"/>
    <col min="5892" max="5893" width="18.375" bestFit="1" customWidth="1"/>
    <col min="5894" max="5894" width="10.625" customWidth="1"/>
    <col min="5895" max="5895" width="9.625" customWidth="1"/>
    <col min="5896" max="5896" width="15.625" customWidth="1"/>
    <col min="5897" max="5897" width="9.625" customWidth="1"/>
    <col min="5898" max="5899" width="15.625" customWidth="1"/>
    <col min="6146" max="6146" width="20.875" customWidth="1"/>
    <col min="6147" max="6147" width="17.625" customWidth="1"/>
    <col min="6148" max="6149" width="18.375" bestFit="1" customWidth="1"/>
    <col min="6150" max="6150" width="10.625" customWidth="1"/>
    <col min="6151" max="6151" width="9.625" customWidth="1"/>
    <col min="6152" max="6152" width="15.625" customWidth="1"/>
    <col min="6153" max="6153" width="9.625" customWidth="1"/>
    <col min="6154" max="6155" width="15.625" customWidth="1"/>
    <col min="6402" max="6402" width="20.875" customWidth="1"/>
    <col min="6403" max="6403" width="17.625" customWidth="1"/>
    <col min="6404" max="6405" width="18.375" bestFit="1" customWidth="1"/>
    <col min="6406" max="6406" width="10.625" customWidth="1"/>
    <col min="6407" max="6407" width="9.625" customWidth="1"/>
    <col min="6408" max="6408" width="15.625" customWidth="1"/>
    <col min="6409" max="6409" width="9.625" customWidth="1"/>
    <col min="6410" max="6411" width="15.625" customWidth="1"/>
    <col min="6658" max="6658" width="20.875" customWidth="1"/>
    <col min="6659" max="6659" width="17.625" customWidth="1"/>
    <col min="6660" max="6661" width="18.375" bestFit="1" customWidth="1"/>
    <col min="6662" max="6662" width="10.625" customWidth="1"/>
    <col min="6663" max="6663" width="9.625" customWidth="1"/>
    <col min="6664" max="6664" width="15.625" customWidth="1"/>
    <col min="6665" max="6665" width="9.625" customWidth="1"/>
    <col min="6666" max="6667" width="15.625" customWidth="1"/>
    <col min="6914" max="6914" width="20.875" customWidth="1"/>
    <col min="6915" max="6915" width="17.625" customWidth="1"/>
    <col min="6916" max="6917" width="18.375" bestFit="1" customWidth="1"/>
    <col min="6918" max="6918" width="10.625" customWidth="1"/>
    <col min="6919" max="6919" width="9.625" customWidth="1"/>
    <col min="6920" max="6920" width="15.625" customWidth="1"/>
    <col min="6921" max="6921" width="9.625" customWidth="1"/>
    <col min="6922" max="6923" width="15.625" customWidth="1"/>
    <col min="7170" max="7170" width="20.875" customWidth="1"/>
    <col min="7171" max="7171" width="17.625" customWidth="1"/>
    <col min="7172" max="7173" width="18.375" bestFit="1" customWidth="1"/>
    <col min="7174" max="7174" width="10.625" customWidth="1"/>
    <col min="7175" max="7175" width="9.625" customWidth="1"/>
    <col min="7176" max="7176" width="15.625" customWidth="1"/>
    <col min="7177" max="7177" width="9.625" customWidth="1"/>
    <col min="7178" max="7179" width="15.625" customWidth="1"/>
    <col min="7426" max="7426" width="20.875" customWidth="1"/>
    <col min="7427" max="7427" width="17.625" customWidth="1"/>
    <col min="7428" max="7429" width="18.375" bestFit="1" customWidth="1"/>
    <col min="7430" max="7430" width="10.625" customWidth="1"/>
    <col min="7431" max="7431" width="9.625" customWidth="1"/>
    <col min="7432" max="7432" width="15.625" customWidth="1"/>
    <col min="7433" max="7433" width="9.625" customWidth="1"/>
    <col min="7434" max="7435" width="15.625" customWidth="1"/>
    <col min="7682" max="7682" width="20.875" customWidth="1"/>
    <col min="7683" max="7683" width="17.625" customWidth="1"/>
    <col min="7684" max="7685" width="18.375" bestFit="1" customWidth="1"/>
    <col min="7686" max="7686" width="10.625" customWidth="1"/>
    <col min="7687" max="7687" width="9.625" customWidth="1"/>
    <col min="7688" max="7688" width="15.625" customWidth="1"/>
    <col min="7689" max="7689" width="9.625" customWidth="1"/>
    <col min="7690" max="7691" width="15.625" customWidth="1"/>
    <col min="7938" max="7938" width="20.875" customWidth="1"/>
    <col min="7939" max="7939" width="17.625" customWidth="1"/>
    <col min="7940" max="7941" width="18.375" bestFit="1" customWidth="1"/>
    <col min="7942" max="7942" width="10.625" customWidth="1"/>
    <col min="7943" max="7943" width="9.625" customWidth="1"/>
    <col min="7944" max="7944" width="15.625" customWidth="1"/>
    <col min="7945" max="7945" width="9.625" customWidth="1"/>
    <col min="7946" max="7947" width="15.625" customWidth="1"/>
    <col min="8194" max="8194" width="20.875" customWidth="1"/>
    <col min="8195" max="8195" width="17.625" customWidth="1"/>
    <col min="8196" max="8197" width="18.375" bestFit="1" customWidth="1"/>
    <col min="8198" max="8198" width="10.625" customWidth="1"/>
    <col min="8199" max="8199" width="9.625" customWidth="1"/>
    <col min="8200" max="8200" width="15.625" customWidth="1"/>
    <col min="8201" max="8201" width="9.625" customWidth="1"/>
    <col min="8202" max="8203" width="15.625" customWidth="1"/>
    <col min="8450" max="8450" width="20.875" customWidth="1"/>
    <col min="8451" max="8451" width="17.625" customWidth="1"/>
    <col min="8452" max="8453" width="18.375" bestFit="1" customWidth="1"/>
    <col min="8454" max="8454" width="10.625" customWidth="1"/>
    <col min="8455" max="8455" width="9.625" customWidth="1"/>
    <col min="8456" max="8456" width="15.625" customWidth="1"/>
    <col min="8457" max="8457" width="9.625" customWidth="1"/>
    <col min="8458" max="8459" width="15.625" customWidth="1"/>
    <col min="8706" max="8706" width="20.875" customWidth="1"/>
    <col min="8707" max="8707" width="17.625" customWidth="1"/>
    <col min="8708" max="8709" width="18.375" bestFit="1" customWidth="1"/>
    <col min="8710" max="8710" width="10.625" customWidth="1"/>
    <col min="8711" max="8711" width="9.625" customWidth="1"/>
    <col min="8712" max="8712" width="15.625" customWidth="1"/>
    <col min="8713" max="8713" width="9.625" customWidth="1"/>
    <col min="8714" max="8715" width="15.625" customWidth="1"/>
    <col min="8962" max="8962" width="20.875" customWidth="1"/>
    <col min="8963" max="8963" width="17.625" customWidth="1"/>
    <col min="8964" max="8965" width="18.375" bestFit="1" customWidth="1"/>
    <col min="8966" max="8966" width="10.625" customWidth="1"/>
    <col min="8967" max="8967" width="9.625" customWidth="1"/>
    <col min="8968" max="8968" width="15.625" customWidth="1"/>
    <col min="8969" max="8969" width="9.625" customWidth="1"/>
    <col min="8970" max="8971" width="15.625" customWidth="1"/>
    <col min="9218" max="9218" width="20.875" customWidth="1"/>
    <col min="9219" max="9219" width="17.625" customWidth="1"/>
    <col min="9220" max="9221" width="18.375" bestFit="1" customWidth="1"/>
    <col min="9222" max="9222" width="10.625" customWidth="1"/>
    <col min="9223" max="9223" width="9.625" customWidth="1"/>
    <col min="9224" max="9224" width="15.625" customWidth="1"/>
    <col min="9225" max="9225" width="9.625" customWidth="1"/>
    <col min="9226" max="9227" width="15.625" customWidth="1"/>
    <col min="9474" max="9474" width="20.875" customWidth="1"/>
    <col min="9475" max="9475" width="17.625" customWidth="1"/>
    <col min="9476" max="9477" width="18.375" bestFit="1" customWidth="1"/>
    <col min="9478" max="9478" width="10.625" customWidth="1"/>
    <col min="9479" max="9479" width="9.625" customWidth="1"/>
    <col min="9480" max="9480" width="15.625" customWidth="1"/>
    <col min="9481" max="9481" width="9.625" customWidth="1"/>
    <col min="9482" max="9483" width="15.625" customWidth="1"/>
    <col min="9730" max="9730" width="20.875" customWidth="1"/>
    <col min="9731" max="9731" width="17.625" customWidth="1"/>
    <col min="9732" max="9733" width="18.375" bestFit="1" customWidth="1"/>
    <col min="9734" max="9734" width="10.625" customWidth="1"/>
    <col min="9735" max="9735" width="9.625" customWidth="1"/>
    <col min="9736" max="9736" width="15.625" customWidth="1"/>
    <col min="9737" max="9737" width="9.625" customWidth="1"/>
    <col min="9738" max="9739" width="15.625" customWidth="1"/>
    <col min="9986" max="9986" width="20.875" customWidth="1"/>
    <col min="9987" max="9987" width="17.625" customWidth="1"/>
    <col min="9988" max="9989" width="18.375" bestFit="1" customWidth="1"/>
    <col min="9990" max="9990" width="10.625" customWidth="1"/>
    <col min="9991" max="9991" width="9.625" customWidth="1"/>
    <col min="9992" max="9992" width="15.625" customWidth="1"/>
    <col min="9993" max="9993" width="9.625" customWidth="1"/>
    <col min="9994" max="9995" width="15.625" customWidth="1"/>
    <col min="10242" max="10242" width="20.875" customWidth="1"/>
    <col min="10243" max="10243" width="17.625" customWidth="1"/>
    <col min="10244" max="10245" width="18.375" bestFit="1" customWidth="1"/>
    <col min="10246" max="10246" width="10.625" customWidth="1"/>
    <col min="10247" max="10247" width="9.625" customWidth="1"/>
    <col min="10248" max="10248" width="15.625" customWidth="1"/>
    <col min="10249" max="10249" width="9.625" customWidth="1"/>
    <col min="10250" max="10251" width="15.625" customWidth="1"/>
    <col min="10498" max="10498" width="20.875" customWidth="1"/>
    <col min="10499" max="10499" width="17.625" customWidth="1"/>
    <col min="10500" max="10501" width="18.375" bestFit="1" customWidth="1"/>
    <col min="10502" max="10502" width="10.625" customWidth="1"/>
    <col min="10503" max="10503" width="9.625" customWidth="1"/>
    <col min="10504" max="10504" width="15.625" customWidth="1"/>
    <col min="10505" max="10505" width="9.625" customWidth="1"/>
    <col min="10506" max="10507" width="15.625" customWidth="1"/>
    <col min="10754" max="10754" width="20.875" customWidth="1"/>
    <col min="10755" max="10755" width="17.625" customWidth="1"/>
    <col min="10756" max="10757" width="18.375" bestFit="1" customWidth="1"/>
    <col min="10758" max="10758" width="10.625" customWidth="1"/>
    <col min="10759" max="10759" width="9.625" customWidth="1"/>
    <col min="10760" max="10760" width="15.625" customWidth="1"/>
    <col min="10761" max="10761" width="9.625" customWidth="1"/>
    <col min="10762" max="10763" width="15.625" customWidth="1"/>
    <col min="11010" max="11010" width="20.875" customWidth="1"/>
    <col min="11011" max="11011" width="17.625" customWidth="1"/>
    <col min="11012" max="11013" width="18.375" bestFit="1" customWidth="1"/>
    <col min="11014" max="11014" width="10.625" customWidth="1"/>
    <col min="11015" max="11015" width="9.625" customWidth="1"/>
    <col min="11016" max="11016" width="15.625" customWidth="1"/>
    <col min="11017" max="11017" width="9.625" customWidth="1"/>
    <col min="11018" max="11019" width="15.625" customWidth="1"/>
    <col min="11266" max="11266" width="20.875" customWidth="1"/>
    <col min="11267" max="11267" width="17.625" customWidth="1"/>
    <col min="11268" max="11269" width="18.375" bestFit="1" customWidth="1"/>
    <col min="11270" max="11270" width="10.625" customWidth="1"/>
    <col min="11271" max="11271" width="9.625" customWidth="1"/>
    <col min="11272" max="11272" width="15.625" customWidth="1"/>
    <col min="11273" max="11273" width="9.625" customWidth="1"/>
    <col min="11274" max="11275" width="15.625" customWidth="1"/>
    <col min="11522" max="11522" width="20.875" customWidth="1"/>
    <col min="11523" max="11523" width="17.625" customWidth="1"/>
    <col min="11524" max="11525" width="18.375" bestFit="1" customWidth="1"/>
    <col min="11526" max="11526" width="10.625" customWidth="1"/>
    <col min="11527" max="11527" width="9.625" customWidth="1"/>
    <col min="11528" max="11528" width="15.625" customWidth="1"/>
    <col min="11529" max="11529" width="9.625" customWidth="1"/>
    <col min="11530" max="11531" width="15.625" customWidth="1"/>
    <col min="11778" max="11778" width="20.875" customWidth="1"/>
    <col min="11779" max="11779" width="17.625" customWidth="1"/>
    <col min="11780" max="11781" width="18.375" bestFit="1" customWidth="1"/>
    <col min="11782" max="11782" width="10.625" customWidth="1"/>
    <col min="11783" max="11783" width="9.625" customWidth="1"/>
    <col min="11784" max="11784" width="15.625" customWidth="1"/>
    <col min="11785" max="11785" width="9.625" customWidth="1"/>
    <col min="11786" max="11787" width="15.625" customWidth="1"/>
    <col min="12034" max="12034" width="20.875" customWidth="1"/>
    <col min="12035" max="12035" width="17.625" customWidth="1"/>
    <col min="12036" max="12037" width="18.375" bestFit="1" customWidth="1"/>
    <col min="12038" max="12038" width="10.625" customWidth="1"/>
    <col min="12039" max="12039" width="9.625" customWidth="1"/>
    <col min="12040" max="12040" width="15.625" customWidth="1"/>
    <col min="12041" max="12041" width="9.625" customWidth="1"/>
    <col min="12042" max="12043" width="15.625" customWidth="1"/>
    <col min="12290" max="12290" width="20.875" customWidth="1"/>
    <col min="12291" max="12291" width="17.625" customWidth="1"/>
    <col min="12292" max="12293" width="18.375" bestFit="1" customWidth="1"/>
    <col min="12294" max="12294" width="10.625" customWidth="1"/>
    <col min="12295" max="12295" width="9.625" customWidth="1"/>
    <col min="12296" max="12296" width="15.625" customWidth="1"/>
    <col min="12297" max="12297" width="9.625" customWidth="1"/>
    <col min="12298" max="12299" width="15.625" customWidth="1"/>
    <col min="12546" max="12546" width="20.875" customWidth="1"/>
    <col min="12547" max="12547" width="17.625" customWidth="1"/>
    <col min="12548" max="12549" width="18.375" bestFit="1" customWidth="1"/>
    <col min="12550" max="12550" width="10.625" customWidth="1"/>
    <col min="12551" max="12551" width="9.625" customWidth="1"/>
    <col min="12552" max="12552" width="15.625" customWidth="1"/>
    <col min="12553" max="12553" width="9.625" customWidth="1"/>
    <col min="12554" max="12555" width="15.625" customWidth="1"/>
    <col min="12802" max="12802" width="20.875" customWidth="1"/>
    <col min="12803" max="12803" width="17.625" customWidth="1"/>
    <col min="12804" max="12805" width="18.375" bestFit="1" customWidth="1"/>
    <col min="12806" max="12806" width="10.625" customWidth="1"/>
    <col min="12807" max="12807" width="9.625" customWidth="1"/>
    <col min="12808" max="12808" width="15.625" customWidth="1"/>
    <col min="12809" max="12809" width="9.625" customWidth="1"/>
    <col min="12810" max="12811" width="15.625" customWidth="1"/>
    <col min="13058" max="13058" width="20.875" customWidth="1"/>
    <col min="13059" max="13059" width="17.625" customWidth="1"/>
    <col min="13060" max="13061" width="18.375" bestFit="1" customWidth="1"/>
    <col min="13062" max="13062" width="10.625" customWidth="1"/>
    <col min="13063" max="13063" width="9.625" customWidth="1"/>
    <col min="13064" max="13064" width="15.625" customWidth="1"/>
    <col min="13065" max="13065" width="9.625" customWidth="1"/>
    <col min="13066" max="13067" width="15.625" customWidth="1"/>
    <col min="13314" max="13314" width="20.875" customWidth="1"/>
    <col min="13315" max="13315" width="17.625" customWidth="1"/>
    <col min="13316" max="13317" width="18.375" bestFit="1" customWidth="1"/>
    <col min="13318" max="13318" width="10.625" customWidth="1"/>
    <col min="13319" max="13319" width="9.625" customWidth="1"/>
    <col min="13320" max="13320" width="15.625" customWidth="1"/>
    <col min="13321" max="13321" width="9.625" customWidth="1"/>
    <col min="13322" max="13323" width="15.625" customWidth="1"/>
    <col min="13570" max="13570" width="20.875" customWidth="1"/>
    <col min="13571" max="13571" width="17.625" customWidth="1"/>
    <col min="13572" max="13573" width="18.375" bestFit="1" customWidth="1"/>
    <col min="13574" max="13574" width="10.625" customWidth="1"/>
    <col min="13575" max="13575" width="9.625" customWidth="1"/>
    <col min="13576" max="13576" width="15.625" customWidth="1"/>
    <col min="13577" max="13577" width="9.625" customWidth="1"/>
    <col min="13578" max="13579" width="15.625" customWidth="1"/>
    <col min="13826" max="13826" width="20.875" customWidth="1"/>
    <col min="13827" max="13827" width="17.625" customWidth="1"/>
    <col min="13828" max="13829" width="18.375" bestFit="1" customWidth="1"/>
    <col min="13830" max="13830" width="10.625" customWidth="1"/>
    <col min="13831" max="13831" width="9.625" customWidth="1"/>
    <col min="13832" max="13832" width="15.625" customWidth="1"/>
    <col min="13833" max="13833" width="9.625" customWidth="1"/>
    <col min="13834" max="13835" width="15.625" customWidth="1"/>
    <col min="14082" max="14082" width="20.875" customWidth="1"/>
    <col min="14083" max="14083" width="17.625" customWidth="1"/>
    <col min="14084" max="14085" width="18.375" bestFit="1" customWidth="1"/>
    <col min="14086" max="14086" width="10.625" customWidth="1"/>
    <col min="14087" max="14087" width="9.625" customWidth="1"/>
    <col min="14088" max="14088" width="15.625" customWidth="1"/>
    <col min="14089" max="14089" width="9.625" customWidth="1"/>
    <col min="14090" max="14091" width="15.625" customWidth="1"/>
    <col min="14338" max="14338" width="20.875" customWidth="1"/>
    <col min="14339" max="14339" width="17.625" customWidth="1"/>
    <col min="14340" max="14341" width="18.375" bestFit="1" customWidth="1"/>
    <col min="14342" max="14342" width="10.625" customWidth="1"/>
    <col min="14343" max="14343" width="9.625" customWidth="1"/>
    <col min="14344" max="14344" width="15.625" customWidth="1"/>
    <col min="14345" max="14345" width="9.625" customWidth="1"/>
    <col min="14346" max="14347" width="15.625" customWidth="1"/>
    <col min="14594" max="14594" width="20.875" customWidth="1"/>
    <col min="14595" max="14595" width="17.625" customWidth="1"/>
    <col min="14596" max="14597" width="18.375" bestFit="1" customWidth="1"/>
    <col min="14598" max="14598" width="10.625" customWidth="1"/>
    <col min="14599" max="14599" width="9.625" customWidth="1"/>
    <col min="14600" max="14600" width="15.625" customWidth="1"/>
    <col min="14601" max="14601" width="9.625" customWidth="1"/>
    <col min="14602" max="14603" width="15.625" customWidth="1"/>
    <col min="14850" max="14850" width="20.875" customWidth="1"/>
    <col min="14851" max="14851" width="17.625" customWidth="1"/>
    <col min="14852" max="14853" width="18.375" bestFit="1" customWidth="1"/>
    <col min="14854" max="14854" width="10.625" customWidth="1"/>
    <col min="14855" max="14855" width="9.625" customWidth="1"/>
    <col min="14856" max="14856" width="15.625" customWidth="1"/>
    <col min="14857" max="14857" width="9.625" customWidth="1"/>
    <col min="14858" max="14859" width="15.625" customWidth="1"/>
    <col min="15106" max="15106" width="20.875" customWidth="1"/>
    <col min="15107" max="15107" width="17.625" customWidth="1"/>
    <col min="15108" max="15109" width="18.375" bestFit="1" customWidth="1"/>
    <col min="15110" max="15110" width="10.625" customWidth="1"/>
    <col min="15111" max="15111" width="9.625" customWidth="1"/>
    <col min="15112" max="15112" width="15.625" customWidth="1"/>
    <col min="15113" max="15113" width="9.625" customWidth="1"/>
    <col min="15114" max="15115" width="15.625" customWidth="1"/>
    <col min="15362" max="15362" width="20.875" customWidth="1"/>
    <col min="15363" max="15363" width="17.625" customWidth="1"/>
    <col min="15364" max="15365" width="18.375" bestFit="1" customWidth="1"/>
    <col min="15366" max="15366" width="10.625" customWidth="1"/>
    <col min="15367" max="15367" width="9.625" customWidth="1"/>
    <col min="15368" max="15368" width="15.625" customWidth="1"/>
    <col min="15369" max="15369" width="9.625" customWidth="1"/>
    <col min="15370" max="15371" width="15.625" customWidth="1"/>
    <col min="15618" max="15618" width="20.875" customWidth="1"/>
    <col min="15619" max="15619" width="17.625" customWidth="1"/>
    <col min="15620" max="15621" width="18.375" bestFit="1" customWidth="1"/>
    <col min="15622" max="15622" width="10.625" customWidth="1"/>
    <col min="15623" max="15623" width="9.625" customWidth="1"/>
    <col min="15624" max="15624" width="15.625" customWidth="1"/>
    <col min="15625" max="15625" width="9.625" customWidth="1"/>
    <col min="15626" max="15627" width="15.625" customWidth="1"/>
    <col min="15874" max="15874" width="20.875" customWidth="1"/>
    <col min="15875" max="15875" width="17.625" customWidth="1"/>
    <col min="15876" max="15877" width="18.375" bestFit="1" customWidth="1"/>
    <col min="15878" max="15878" width="10.625" customWidth="1"/>
    <col min="15879" max="15879" width="9.625" customWidth="1"/>
    <col min="15880" max="15880" width="15.625" customWidth="1"/>
    <col min="15881" max="15881" width="9.625" customWidth="1"/>
    <col min="15882" max="15883" width="15.625" customWidth="1"/>
    <col min="16130" max="16130" width="20.875" customWidth="1"/>
    <col min="16131" max="16131" width="17.625" customWidth="1"/>
    <col min="16132" max="16133" width="18.375" bestFit="1" customWidth="1"/>
    <col min="16134" max="16134" width="10.625" customWidth="1"/>
    <col min="16135" max="16135" width="9.625" customWidth="1"/>
    <col min="16136" max="16136" width="15.625" customWidth="1"/>
    <col min="16137" max="16137" width="9.625" customWidth="1"/>
    <col min="16138" max="16139" width="15.625" customWidth="1"/>
  </cols>
  <sheetData>
    <row r="1" spans="1:11" x14ac:dyDescent="0.4">
      <c r="A1" s="86" t="s">
        <v>51</v>
      </c>
      <c r="B1" s="86"/>
      <c r="C1" s="85"/>
      <c r="D1" s="87" t="s">
        <v>42</v>
      </c>
      <c r="E1" s="87"/>
      <c r="F1" s="87"/>
      <c r="G1" s="87"/>
      <c r="H1" s="87"/>
      <c r="I1" s="85"/>
      <c r="J1" s="85"/>
      <c r="K1" s="85"/>
    </row>
    <row r="2" spans="1:11" ht="19.5" thickBot="1" x14ac:dyDescent="0.45">
      <c r="B2" s="1"/>
      <c r="D2" s="2"/>
    </row>
    <row r="3" spans="1:11" ht="19.5" thickBot="1" x14ac:dyDescent="0.45">
      <c r="B3" s="3" t="s">
        <v>0</v>
      </c>
      <c r="C3" s="92" t="s">
        <v>36</v>
      </c>
      <c r="D3" s="92"/>
      <c r="E3" s="93"/>
      <c r="H3" s="94" t="s">
        <v>41</v>
      </c>
      <c r="I3" s="94"/>
      <c r="J3" s="94"/>
    </row>
    <row r="4" spans="1:11" x14ac:dyDescent="0.4">
      <c r="B4" s="4" t="s">
        <v>1</v>
      </c>
      <c r="C4" s="95">
        <v>45127</v>
      </c>
      <c r="D4" s="95"/>
      <c r="E4" s="96"/>
      <c r="H4" s="97"/>
      <c r="I4" s="98"/>
      <c r="J4" s="98"/>
    </row>
    <row r="5" spans="1:11" x14ac:dyDescent="0.4">
      <c r="B5" s="4" t="s">
        <v>2</v>
      </c>
      <c r="C5" s="95">
        <v>46222</v>
      </c>
      <c r="D5" s="95"/>
      <c r="E5" s="96"/>
      <c r="F5" s="1"/>
      <c r="H5" s="99"/>
      <c r="I5" s="99"/>
      <c r="J5" s="99"/>
    </row>
    <row r="6" spans="1:11" x14ac:dyDescent="0.4">
      <c r="B6" s="4" t="s">
        <v>3</v>
      </c>
      <c r="C6" s="100">
        <v>1.2999999999999999E-2</v>
      </c>
      <c r="D6" s="100"/>
      <c r="E6" s="101"/>
      <c r="H6" s="99"/>
      <c r="I6" s="99"/>
      <c r="J6" s="99"/>
    </row>
    <row r="7" spans="1:11" x14ac:dyDescent="0.4">
      <c r="B7" s="4" t="s">
        <v>4</v>
      </c>
      <c r="C7" s="102">
        <v>500000000</v>
      </c>
      <c r="D7" s="102"/>
      <c r="E7" s="103"/>
      <c r="H7" s="99"/>
      <c r="I7" s="99"/>
      <c r="J7" s="99"/>
    </row>
    <row r="8" spans="1:11" x14ac:dyDescent="0.4">
      <c r="B8" s="4" t="s">
        <v>5</v>
      </c>
      <c r="C8" s="104">
        <v>45362</v>
      </c>
      <c r="D8" s="104"/>
      <c r="E8" s="105"/>
      <c r="H8" s="99"/>
      <c r="I8" s="99"/>
      <c r="J8" s="99"/>
    </row>
    <row r="9" spans="1:11" ht="20.25" thickBot="1" x14ac:dyDescent="0.45">
      <c r="B9" s="5" t="s">
        <v>6</v>
      </c>
      <c r="C9" s="106">
        <v>30000000</v>
      </c>
      <c r="D9" s="106"/>
      <c r="E9" s="107"/>
      <c r="F9" s="28"/>
      <c r="H9" s="99"/>
      <c r="I9" s="99"/>
      <c r="J9" s="99"/>
    </row>
    <row r="10" spans="1:11" ht="19.5" thickBot="1" x14ac:dyDescent="0.45"/>
    <row r="11" spans="1:11" ht="30.75" customHeight="1" x14ac:dyDescent="0.4">
      <c r="A11" s="110" t="s">
        <v>7</v>
      </c>
      <c r="B11" s="88" t="s">
        <v>8</v>
      </c>
      <c r="C11" s="112" t="s">
        <v>9</v>
      </c>
      <c r="D11" s="113"/>
      <c r="E11" s="114" t="s">
        <v>10</v>
      </c>
      <c r="F11" s="88" t="s">
        <v>11</v>
      </c>
      <c r="G11" s="88" t="s">
        <v>12</v>
      </c>
      <c r="H11" s="88" t="s">
        <v>13</v>
      </c>
      <c r="I11" s="88" t="s">
        <v>14</v>
      </c>
      <c r="J11" s="90" t="s">
        <v>15</v>
      </c>
      <c r="K11" s="108" t="s">
        <v>30</v>
      </c>
    </row>
    <row r="12" spans="1:11" ht="30.75" customHeight="1" thickBot="1" x14ac:dyDescent="0.45">
      <c r="A12" s="111"/>
      <c r="B12" s="89"/>
      <c r="C12" s="73" t="s">
        <v>40</v>
      </c>
      <c r="D12" s="73" t="s">
        <v>39</v>
      </c>
      <c r="E12" s="115"/>
      <c r="F12" s="89"/>
      <c r="G12" s="89"/>
      <c r="H12" s="89"/>
      <c r="I12" s="89"/>
      <c r="J12" s="91"/>
      <c r="K12" s="109"/>
    </row>
    <row r="13" spans="1:11" ht="20.25" thickTop="1" thickBot="1" x14ac:dyDescent="0.45">
      <c r="A13" s="67" t="s">
        <v>29</v>
      </c>
      <c r="B13" s="68">
        <f>C7</f>
        <v>500000000</v>
      </c>
      <c r="C13" s="69">
        <f>C4</f>
        <v>45127</v>
      </c>
      <c r="D13" s="70">
        <v>45180</v>
      </c>
      <c r="E13" s="71">
        <f>IF(C13="","",DATEDIF(C13,D13,"D")+1)</f>
        <v>54</v>
      </c>
      <c r="F13" s="72">
        <f>C6</f>
        <v>1.2999999999999999E-2</v>
      </c>
      <c r="G13" s="60">
        <f>IF(B13="","",ROUNDDOWN(B13*E13*F13/365,0))</f>
        <v>961643</v>
      </c>
      <c r="H13" s="72">
        <v>0.01</v>
      </c>
      <c r="I13" s="60">
        <f>IF(B13="","",ROUNDDOWN(B13*E13*H13/365,0))</f>
        <v>739726</v>
      </c>
      <c r="J13" s="62">
        <f>IF(B13="","",G13-I13)</f>
        <v>221917</v>
      </c>
      <c r="K13" s="83" t="s">
        <v>52</v>
      </c>
    </row>
    <row r="14" spans="1:11" ht="19.5" thickBot="1" x14ac:dyDescent="0.45">
      <c r="A14" s="81" t="s">
        <v>31</v>
      </c>
      <c r="B14" s="27">
        <f>IF(D14&gt;$C$8,B13-$C$9,B13)</f>
        <v>500000000</v>
      </c>
      <c r="C14" s="6">
        <f>D13+1</f>
        <v>45181</v>
      </c>
      <c r="D14" s="55">
        <v>45271</v>
      </c>
      <c r="E14" s="45">
        <f>IF(C14="","",DATEDIF(C14,D14,"D")+1)</f>
        <v>91</v>
      </c>
      <c r="F14" s="29">
        <f t="shared" ref="F14:F25" si="0">$F$13</f>
        <v>1.2999999999999999E-2</v>
      </c>
      <c r="G14" s="30">
        <f>IF(B14="","",ROUNDDOWN(B14*E14*F14/365,0))</f>
        <v>1620547</v>
      </c>
      <c r="H14" s="29">
        <v>0.01</v>
      </c>
      <c r="I14" s="30">
        <f>IF(B14="","",ROUNDDOWN(B14*E14*H14/365,0))</f>
        <v>1246575</v>
      </c>
      <c r="J14" s="66">
        <f>IF(B14="","",G14-I14)</f>
        <v>373972</v>
      </c>
      <c r="K14" s="57">
        <f>SUM(I13)</f>
        <v>739726</v>
      </c>
    </row>
    <row r="15" spans="1:11" ht="19.5" thickBot="1" x14ac:dyDescent="0.45">
      <c r="A15" s="5" t="s">
        <v>32</v>
      </c>
      <c r="B15" s="31">
        <f t="shared" ref="B15:B25" si="1">IF(D15&gt;$C$8,B14-$C$9,B14)</f>
        <v>500000000</v>
      </c>
      <c r="C15" s="32">
        <f>D14+1</f>
        <v>45272</v>
      </c>
      <c r="D15" s="54">
        <v>45362</v>
      </c>
      <c r="E15" s="46">
        <f t="shared" ref="E15:E18" si="2">IF(C15="","",DATEDIF(C15,D15,"D")+1)</f>
        <v>91</v>
      </c>
      <c r="F15" s="34">
        <f t="shared" si="0"/>
        <v>1.2999999999999999E-2</v>
      </c>
      <c r="G15" s="35">
        <f t="shared" ref="G15:G25" si="3">IF(B15="","",ROUNDDOWN(B15*E15*F15/365,0))</f>
        <v>1620547</v>
      </c>
      <c r="H15" s="34">
        <v>0.01</v>
      </c>
      <c r="I15" s="35">
        <f t="shared" ref="I15:I25" si="4">IF(B15="","",ROUNDDOWN(B15*E15*H15/365,0))</f>
        <v>1246575</v>
      </c>
      <c r="J15" s="36">
        <f>IF(B15="","",G15-I15)</f>
        <v>373972</v>
      </c>
      <c r="K15" s="56" t="s">
        <v>53</v>
      </c>
    </row>
    <row r="16" spans="1:11" ht="19.5" thickBot="1" x14ac:dyDescent="0.45">
      <c r="A16" s="82" t="s">
        <v>33</v>
      </c>
      <c r="B16" s="74">
        <f t="shared" si="1"/>
        <v>470000000</v>
      </c>
      <c r="C16" s="75">
        <f>D15+1</f>
        <v>45363</v>
      </c>
      <c r="D16" s="76">
        <v>45453</v>
      </c>
      <c r="E16" s="77">
        <f t="shared" si="2"/>
        <v>91</v>
      </c>
      <c r="F16" s="78">
        <f t="shared" si="0"/>
        <v>1.2999999999999999E-2</v>
      </c>
      <c r="G16" s="79">
        <f t="shared" si="3"/>
        <v>1523315</v>
      </c>
      <c r="H16" s="78">
        <v>0.01</v>
      </c>
      <c r="I16" s="79">
        <f t="shared" si="4"/>
        <v>1171780</v>
      </c>
      <c r="J16" s="80">
        <f t="shared" ref="J16:J25" si="5">IF(B16="","",G16-I16)</f>
        <v>351535</v>
      </c>
      <c r="K16" s="57">
        <f>SUM(I14:I15)</f>
        <v>2493150</v>
      </c>
    </row>
    <row r="17" spans="1:11" ht="19.5" thickBot="1" x14ac:dyDescent="0.45">
      <c r="A17" s="5" t="s">
        <v>34</v>
      </c>
      <c r="B17" s="31">
        <f t="shared" si="1"/>
        <v>440000000</v>
      </c>
      <c r="C17" s="32">
        <f t="shared" ref="C17:C22" si="6">D16+1</f>
        <v>45454</v>
      </c>
      <c r="D17" s="33">
        <v>45545</v>
      </c>
      <c r="E17" s="46">
        <f t="shared" si="2"/>
        <v>92</v>
      </c>
      <c r="F17" s="34">
        <f t="shared" si="0"/>
        <v>1.2999999999999999E-2</v>
      </c>
      <c r="G17" s="35">
        <f t="shared" si="3"/>
        <v>1441753</v>
      </c>
      <c r="H17" s="34">
        <v>0.01</v>
      </c>
      <c r="I17" s="35">
        <f t="shared" si="4"/>
        <v>1109041</v>
      </c>
      <c r="J17" s="36">
        <f t="shared" si="5"/>
        <v>332712</v>
      </c>
      <c r="K17" s="56" t="s">
        <v>54</v>
      </c>
    </row>
    <row r="18" spans="1:11" ht="19.5" thickBot="1" x14ac:dyDescent="0.45">
      <c r="A18" s="3" t="s">
        <v>43</v>
      </c>
      <c r="B18" s="74">
        <f t="shared" si="1"/>
        <v>410000000</v>
      </c>
      <c r="C18" s="75">
        <f>D17+1</f>
        <v>45546</v>
      </c>
      <c r="D18" s="76">
        <v>45636</v>
      </c>
      <c r="E18" s="77">
        <f t="shared" si="2"/>
        <v>91</v>
      </c>
      <c r="F18" s="78">
        <f t="shared" si="0"/>
        <v>1.2999999999999999E-2</v>
      </c>
      <c r="G18" s="79">
        <f t="shared" si="3"/>
        <v>1328849</v>
      </c>
      <c r="H18" s="78">
        <v>0.01</v>
      </c>
      <c r="I18" s="79">
        <f t="shared" si="4"/>
        <v>1022191</v>
      </c>
      <c r="J18" s="80">
        <f t="shared" si="5"/>
        <v>306658</v>
      </c>
      <c r="K18" s="57">
        <f>SUM(I16:I17)</f>
        <v>2280821</v>
      </c>
    </row>
    <row r="19" spans="1:11" ht="19.5" thickBot="1" x14ac:dyDescent="0.45">
      <c r="A19" s="5" t="s">
        <v>44</v>
      </c>
      <c r="B19" s="31">
        <f t="shared" si="1"/>
        <v>380000000</v>
      </c>
      <c r="C19" s="32">
        <f t="shared" si="6"/>
        <v>45637</v>
      </c>
      <c r="D19" s="33">
        <v>45726</v>
      </c>
      <c r="E19" s="46">
        <f>IF(C19="","",DATEDIF(C19,D19,"D")+1)</f>
        <v>90</v>
      </c>
      <c r="F19" s="34">
        <f t="shared" si="0"/>
        <v>1.2999999999999999E-2</v>
      </c>
      <c r="G19" s="35">
        <f t="shared" si="3"/>
        <v>1218082</v>
      </c>
      <c r="H19" s="34">
        <v>0.01</v>
      </c>
      <c r="I19" s="35">
        <f t="shared" si="4"/>
        <v>936986</v>
      </c>
      <c r="J19" s="36">
        <f t="shared" si="5"/>
        <v>281096</v>
      </c>
      <c r="K19" s="56" t="s">
        <v>55</v>
      </c>
    </row>
    <row r="20" spans="1:11" ht="19.5" thickBot="1" x14ac:dyDescent="0.45">
      <c r="A20" s="3" t="s">
        <v>45</v>
      </c>
      <c r="B20" s="74">
        <f t="shared" si="1"/>
        <v>350000000</v>
      </c>
      <c r="C20" s="75">
        <f t="shared" si="6"/>
        <v>45727</v>
      </c>
      <c r="D20" s="76">
        <v>45818</v>
      </c>
      <c r="E20" s="77">
        <f t="shared" ref="E20:E25" si="7">IF(C20="","",DATEDIF(C20,D20,"D")+1)</f>
        <v>92</v>
      </c>
      <c r="F20" s="78">
        <f t="shared" si="0"/>
        <v>1.2999999999999999E-2</v>
      </c>
      <c r="G20" s="79">
        <f t="shared" si="3"/>
        <v>1146849</v>
      </c>
      <c r="H20" s="78">
        <v>0.01</v>
      </c>
      <c r="I20" s="79">
        <f t="shared" si="4"/>
        <v>882191</v>
      </c>
      <c r="J20" s="80">
        <f t="shared" si="5"/>
        <v>264658</v>
      </c>
      <c r="K20" s="57">
        <f>SUM(I18:I19)</f>
        <v>1959177</v>
      </c>
    </row>
    <row r="21" spans="1:11" ht="19.5" thickBot="1" x14ac:dyDescent="0.45">
      <c r="A21" s="5" t="s">
        <v>46</v>
      </c>
      <c r="B21" s="31">
        <f t="shared" si="1"/>
        <v>320000000</v>
      </c>
      <c r="C21" s="32">
        <f t="shared" si="6"/>
        <v>45819</v>
      </c>
      <c r="D21" s="33">
        <v>45910</v>
      </c>
      <c r="E21" s="46">
        <f t="shared" si="7"/>
        <v>92</v>
      </c>
      <c r="F21" s="34">
        <f t="shared" si="0"/>
        <v>1.2999999999999999E-2</v>
      </c>
      <c r="G21" s="35">
        <f t="shared" si="3"/>
        <v>1048547</v>
      </c>
      <c r="H21" s="34">
        <v>0.01</v>
      </c>
      <c r="I21" s="35">
        <f t="shared" si="4"/>
        <v>806575</v>
      </c>
      <c r="J21" s="36">
        <f t="shared" si="5"/>
        <v>241972</v>
      </c>
      <c r="K21" s="56" t="s">
        <v>56</v>
      </c>
    </row>
    <row r="22" spans="1:11" ht="19.5" thickBot="1" x14ac:dyDescent="0.45">
      <c r="A22" s="65" t="s">
        <v>47</v>
      </c>
      <c r="B22" s="27">
        <f t="shared" si="1"/>
        <v>290000000</v>
      </c>
      <c r="C22" s="6">
        <f t="shared" si="6"/>
        <v>45911</v>
      </c>
      <c r="D22" s="25">
        <v>46001</v>
      </c>
      <c r="E22" s="45">
        <f t="shared" si="7"/>
        <v>91</v>
      </c>
      <c r="F22" s="29">
        <f t="shared" si="0"/>
        <v>1.2999999999999999E-2</v>
      </c>
      <c r="G22" s="30">
        <f t="shared" si="3"/>
        <v>939917</v>
      </c>
      <c r="H22" s="29">
        <v>0.01</v>
      </c>
      <c r="I22" s="30">
        <f t="shared" si="4"/>
        <v>723013</v>
      </c>
      <c r="J22" s="66">
        <f t="shared" si="5"/>
        <v>216904</v>
      </c>
      <c r="K22" s="57">
        <f>SUM(I20:I21)</f>
        <v>1688766</v>
      </c>
    </row>
    <row r="23" spans="1:11" ht="19.5" thickBot="1" x14ac:dyDescent="0.45">
      <c r="A23" s="5" t="s">
        <v>48</v>
      </c>
      <c r="B23" s="31">
        <f t="shared" si="1"/>
        <v>260000000</v>
      </c>
      <c r="C23" s="32">
        <f>D22+1</f>
        <v>46002</v>
      </c>
      <c r="D23" s="33">
        <v>46091</v>
      </c>
      <c r="E23" s="46">
        <f t="shared" si="7"/>
        <v>90</v>
      </c>
      <c r="F23" s="34">
        <f t="shared" si="0"/>
        <v>1.2999999999999999E-2</v>
      </c>
      <c r="G23" s="35">
        <f t="shared" si="3"/>
        <v>833424</v>
      </c>
      <c r="H23" s="34">
        <v>0.01</v>
      </c>
      <c r="I23" s="35">
        <f t="shared" si="4"/>
        <v>641095</v>
      </c>
      <c r="J23" s="36">
        <f t="shared" si="5"/>
        <v>192329</v>
      </c>
      <c r="K23" s="56" t="s">
        <v>57</v>
      </c>
    </row>
    <row r="24" spans="1:11" ht="19.5" thickBot="1" x14ac:dyDescent="0.45">
      <c r="A24" s="65" t="s">
        <v>49</v>
      </c>
      <c r="B24" s="27">
        <f t="shared" si="1"/>
        <v>230000000</v>
      </c>
      <c r="C24" s="6">
        <f t="shared" ref="C24:C25" si="8">D23+1</f>
        <v>46092</v>
      </c>
      <c r="D24" s="25">
        <v>46183</v>
      </c>
      <c r="E24" s="45">
        <f t="shared" si="7"/>
        <v>92</v>
      </c>
      <c r="F24" s="29">
        <f t="shared" si="0"/>
        <v>1.2999999999999999E-2</v>
      </c>
      <c r="G24" s="30">
        <f t="shared" si="3"/>
        <v>753643</v>
      </c>
      <c r="H24" s="29">
        <v>0.01</v>
      </c>
      <c r="I24" s="30">
        <f t="shared" si="4"/>
        <v>579726</v>
      </c>
      <c r="J24" s="66">
        <f t="shared" si="5"/>
        <v>173917</v>
      </c>
      <c r="K24" s="57">
        <f>SUM(I22:I23)</f>
        <v>1364108</v>
      </c>
    </row>
    <row r="25" spans="1:11" ht="19.5" thickBot="1" x14ac:dyDescent="0.45">
      <c r="A25" s="5" t="s">
        <v>50</v>
      </c>
      <c r="B25" s="31">
        <f t="shared" si="1"/>
        <v>200000000</v>
      </c>
      <c r="C25" s="32">
        <f t="shared" si="8"/>
        <v>46184</v>
      </c>
      <c r="D25" s="33">
        <f>C5</f>
        <v>46222</v>
      </c>
      <c r="E25" s="46">
        <f t="shared" si="7"/>
        <v>39</v>
      </c>
      <c r="F25" s="34">
        <f t="shared" si="0"/>
        <v>1.2999999999999999E-2</v>
      </c>
      <c r="G25" s="35">
        <f t="shared" si="3"/>
        <v>277808</v>
      </c>
      <c r="H25" s="34">
        <v>0.01</v>
      </c>
      <c r="I25" s="35">
        <f t="shared" si="4"/>
        <v>213698</v>
      </c>
      <c r="J25" s="36">
        <f t="shared" si="5"/>
        <v>64110</v>
      </c>
      <c r="K25" s="56" t="s">
        <v>58</v>
      </c>
    </row>
    <row r="26" spans="1:11" ht="19.5" thickBot="1" x14ac:dyDescent="0.45">
      <c r="A26" s="65"/>
      <c r="B26" s="27"/>
      <c r="C26" s="6"/>
      <c r="D26" s="25"/>
      <c r="E26" s="45"/>
      <c r="F26" s="29"/>
      <c r="G26" s="30"/>
      <c r="H26" s="29"/>
      <c r="I26" s="30"/>
      <c r="J26" s="66"/>
      <c r="K26" s="57">
        <f>SUM(I24:I25)</f>
        <v>793424</v>
      </c>
    </row>
    <row r="27" spans="1:11" ht="19.5" thickBot="1" x14ac:dyDescent="0.45">
      <c r="A27" s="4"/>
      <c r="B27" s="26"/>
      <c r="C27" s="42"/>
      <c r="D27" s="24"/>
      <c r="E27" s="43"/>
      <c r="F27" s="7"/>
      <c r="G27" s="8"/>
      <c r="H27" s="7"/>
      <c r="I27" s="8"/>
      <c r="J27" s="64"/>
    </row>
    <row r="28" spans="1:11" ht="19.5" thickBot="1" x14ac:dyDescent="0.45">
      <c r="A28" s="5"/>
      <c r="B28" s="31"/>
      <c r="C28" s="32"/>
      <c r="D28" s="33"/>
      <c r="E28" s="46"/>
      <c r="F28" s="34"/>
      <c r="G28" s="35"/>
      <c r="H28" s="34"/>
      <c r="I28" s="35"/>
      <c r="J28" s="36"/>
      <c r="K28" s="58" t="s">
        <v>35</v>
      </c>
    </row>
    <row r="29" spans="1:11" ht="19.5" thickBot="1" x14ac:dyDescent="0.45">
      <c r="A29" s="9"/>
      <c r="B29" s="10"/>
      <c r="C29" s="11"/>
      <c r="D29" s="12"/>
      <c r="E29" s="13"/>
      <c r="F29" s="59" t="s">
        <v>17</v>
      </c>
      <c r="G29" s="60">
        <f>SUM(G13:G28)</f>
        <v>14714924</v>
      </c>
      <c r="H29" s="61"/>
      <c r="I29" s="62">
        <f>SUM(I13:I28)</f>
        <v>11319172</v>
      </c>
      <c r="J29" s="63">
        <f>SUM(J13:J28)</f>
        <v>3395752</v>
      </c>
      <c r="K29" s="44">
        <f>K14+K16+K18+K20+K22+K24+K26</f>
        <v>11319172</v>
      </c>
    </row>
    <row r="30" spans="1:11" ht="19.5" hidden="1" thickBot="1" x14ac:dyDescent="0.45">
      <c r="A30" s="9"/>
      <c r="B30" s="18"/>
      <c r="C30" s="19"/>
      <c r="D30" s="13"/>
      <c r="E30" s="13"/>
      <c r="J30" s="20"/>
    </row>
    <row r="31" spans="1:11" ht="19.5" hidden="1" thickBot="1" x14ac:dyDescent="0.45">
      <c r="B31" t="s">
        <v>18</v>
      </c>
    </row>
    <row r="32" spans="1:11" ht="19.5" hidden="1" thickBot="1" x14ac:dyDescent="0.45">
      <c r="A32" s="21" t="s">
        <v>7</v>
      </c>
      <c r="B32" s="41" t="s">
        <v>27</v>
      </c>
      <c r="C32" s="37" t="s">
        <v>28</v>
      </c>
    </row>
    <row r="33" spans="1:10" ht="19.5" hidden="1" thickBot="1" x14ac:dyDescent="0.45">
      <c r="A33" s="22" t="s">
        <v>16</v>
      </c>
      <c r="B33" s="38">
        <v>44449</v>
      </c>
      <c r="C33" s="38">
        <v>44630</v>
      </c>
    </row>
    <row r="34" spans="1:10" ht="19.5" hidden="1" thickBot="1" x14ac:dyDescent="0.45">
      <c r="A34" s="23" t="s">
        <v>19</v>
      </c>
      <c r="B34" s="38">
        <v>44630</v>
      </c>
      <c r="C34" s="38">
        <v>44816</v>
      </c>
    </row>
    <row r="35" spans="1:10" ht="19.5" hidden="1" thickBot="1" x14ac:dyDescent="0.45">
      <c r="A35" s="23" t="s">
        <v>20</v>
      </c>
      <c r="B35" s="38">
        <v>44816</v>
      </c>
      <c r="C35" s="38">
        <v>44995</v>
      </c>
    </row>
    <row r="36" spans="1:10" ht="19.5" hidden="1" thickBot="1" x14ac:dyDescent="0.45">
      <c r="A36" s="23" t="s">
        <v>21</v>
      </c>
      <c r="B36" s="38">
        <v>44995</v>
      </c>
      <c r="C36" s="39">
        <v>45180</v>
      </c>
    </row>
    <row r="37" spans="1:10" ht="19.5" hidden="1" thickBot="1" x14ac:dyDescent="0.45">
      <c r="A37" s="23" t="s">
        <v>22</v>
      </c>
      <c r="B37" s="39">
        <v>45180</v>
      </c>
      <c r="C37" s="39">
        <v>45362</v>
      </c>
    </row>
    <row r="38" spans="1:10" ht="19.5" hidden="1" thickBot="1" x14ac:dyDescent="0.45">
      <c r="A38" s="23" t="s">
        <v>23</v>
      </c>
      <c r="B38" s="39">
        <v>45362</v>
      </c>
      <c r="C38" s="39">
        <v>45545</v>
      </c>
    </row>
    <row r="39" spans="1:10" ht="19.5" hidden="1" thickBot="1" x14ac:dyDescent="0.45">
      <c r="A39" s="23" t="s">
        <v>24</v>
      </c>
      <c r="B39" s="39">
        <v>45545</v>
      </c>
      <c r="C39" s="39">
        <v>45726</v>
      </c>
    </row>
    <row r="40" spans="1:10" ht="19.5" hidden="1" thickBot="1" x14ac:dyDescent="0.45">
      <c r="A40" s="23" t="s">
        <v>25</v>
      </c>
      <c r="B40" s="39">
        <v>45726</v>
      </c>
      <c r="C40" s="39">
        <v>45910</v>
      </c>
    </row>
    <row r="41" spans="1:10" ht="19.5" hidden="1" thickBot="1" x14ac:dyDescent="0.45">
      <c r="A41" s="23" t="s">
        <v>26</v>
      </c>
      <c r="B41" s="40">
        <v>45910</v>
      </c>
      <c r="C41" s="40">
        <v>46091</v>
      </c>
    </row>
    <row r="42" spans="1:10" ht="19.5" thickBot="1" x14ac:dyDescent="0.45">
      <c r="F42" s="14" t="s">
        <v>37</v>
      </c>
      <c r="G42" s="15">
        <v>0</v>
      </c>
      <c r="H42" s="16"/>
      <c r="I42" s="15">
        <v>0</v>
      </c>
      <c r="J42" s="17">
        <v>0</v>
      </c>
    </row>
    <row r="43" spans="1:10" ht="19.5" thickBot="1" x14ac:dyDescent="0.45">
      <c r="F43" s="14" t="s">
        <v>38</v>
      </c>
      <c r="G43" s="15">
        <f>G29-G42</f>
        <v>14714924</v>
      </c>
      <c r="H43" s="16"/>
      <c r="I43" s="15">
        <f>I29-I42</f>
        <v>11319172</v>
      </c>
      <c r="J43" s="17">
        <f>J29-J42</f>
        <v>3395752</v>
      </c>
    </row>
  </sheetData>
  <mergeCells count="21">
    <mergeCell ref="K11:K12"/>
    <mergeCell ref="A11:A12"/>
    <mergeCell ref="B11:B12"/>
    <mergeCell ref="C11:D11"/>
    <mergeCell ref="E11:E12"/>
    <mergeCell ref="F11:F12"/>
    <mergeCell ref="G11:G12"/>
    <mergeCell ref="A1:B1"/>
    <mergeCell ref="D1:H1"/>
    <mergeCell ref="H11:H12"/>
    <mergeCell ref="I11:I12"/>
    <mergeCell ref="J11:J12"/>
    <mergeCell ref="C3:E3"/>
    <mergeCell ref="H3:J3"/>
    <mergeCell ref="C4:E4"/>
    <mergeCell ref="H4:J9"/>
    <mergeCell ref="C5:E5"/>
    <mergeCell ref="C6:E6"/>
    <mergeCell ref="C7:E7"/>
    <mergeCell ref="C8:E8"/>
    <mergeCell ref="C9:E9"/>
  </mergeCells>
  <phoneticPr fontId="2"/>
  <pageMargins left="0.70866141732283472" right="0.70866141732283472" top="0.74803149606299213" bottom="0.74803149606299213"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tabSelected="1" topLeftCell="A19" zoomScaleNormal="100" workbookViewId="0">
      <selection activeCell="C34" sqref="C34"/>
    </sheetView>
  </sheetViews>
  <sheetFormatPr defaultRowHeight="18.75" x14ac:dyDescent="0.4"/>
  <cols>
    <col min="2" max="2" width="20.875" customWidth="1"/>
    <col min="3" max="3" width="17.625" customWidth="1"/>
    <col min="4" max="4" width="18.375" bestFit="1" customWidth="1"/>
    <col min="5" max="5" width="18.625" bestFit="1" customWidth="1"/>
    <col min="6" max="6" width="10.625" customWidth="1"/>
    <col min="7" max="7" width="17.25" customWidth="1"/>
    <col min="8" max="8" width="15.625" customWidth="1"/>
    <col min="9" max="9" width="17.125" customWidth="1"/>
    <col min="10" max="10" width="15.625" customWidth="1"/>
    <col min="11" max="11" width="20.625" customWidth="1"/>
    <col min="12" max="12" width="37.25" customWidth="1"/>
    <col min="258" max="258" width="20.875" customWidth="1"/>
    <col min="259" max="259" width="17.625" customWidth="1"/>
    <col min="260" max="261" width="18.375" bestFit="1" customWidth="1"/>
    <col min="262" max="262" width="10.625" customWidth="1"/>
    <col min="263" max="263" width="9.625" customWidth="1"/>
    <col min="264" max="264" width="15.625" customWidth="1"/>
    <col min="265" max="265" width="9.625" customWidth="1"/>
    <col min="266" max="267" width="15.625" customWidth="1"/>
    <col min="514" max="514" width="20.875" customWidth="1"/>
    <col min="515" max="515" width="17.625" customWidth="1"/>
    <col min="516" max="517" width="18.375" bestFit="1" customWidth="1"/>
    <col min="518" max="518" width="10.625" customWidth="1"/>
    <col min="519" max="519" width="9.625" customWidth="1"/>
    <col min="520" max="520" width="15.625" customWidth="1"/>
    <col min="521" max="521" width="9.625" customWidth="1"/>
    <col min="522" max="523" width="15.625" customWidth="1"/>
    <col min="770" max="770" width="20.875" customWidth="1"/>
    <col min="771" max="771" width="17.625" customWidth="1"/>
    <col min="772" max="773" width="18.375" bestFit="1" customWidth="1"/>
    <col min="774" max="774" width="10.625" customWidth="1"/>
    <col min="775" max="775" width="9.625" customWidth="1"/>
    <col min="776" max="776" width="15.625" customWidth="1"/>
    <col min="777" max="777" width="9.625" customWidth="1"/>
    <col min="778" max="779" width="15.625" customWidth="1"/>
    <col min="1026" max="1026" width="20.875" customWidth="1"/>
    <col min="1027" max="1027" width="17.625" customWidth="1"/>
    <col min="1028" max="1029" width="18.375" bestFit="1" customWidth="1"/>
    <col min="1030" max="1030" width="10.625" customWidth="1"/>
    <col min="1031" max="1031" width="9.625" customWidth="1"/>
    <col min="1032" max="1032" width="15.625" customWidth="1"/>
    <col min="1033" max="1033" width="9.625" customWidth="1"/>
    <col min="1034" max="1035" width="15.625" customWidth="1"/>
    <col min="1282" max="1282" width="20.875" customWidth="1"/>
    <col min="1283" max="1283" width="17.625" customWidth="1"/>
    <col min="1284" max="1285" width="18.375" bestFit="1" customWidth="1"/>
    <col min="1286" max="1286" width="10.625" customWidth="1"/>
    <col min="1287" max="1287" width="9.625" customWidth="1"/>
    <col min="1288" max="1288" width="15.625" customWidth="1"/>
    <col min="1289" max="1289" width="9.625" customWidth="1"/>
    <col min="1290" max="1291" width="15.625" customWidth="1"/>
    <col min="1538" max="1538" width="20.875" customWidth="1"/>
    <col min="1539" max="1539" width="17.625" customWidth="1"/>
    <col min="1540" max="1541" width="18.375" bestFit="1" customWidth="1"/>
    <col min="1542" max="1542" width="10.625" customWidth="1"/>
    <col min="1543" max="1543" width="9.625" customWidth="1"/>
    <col min="1544" max="1544" width="15.625" customWidth="1"/>
    <col min="1545" max="1545" width="9.625" customWidth="1"/>
    <col min="1546" max="1547" width="15.625" customWidth="1"/>
    <col min="1794" max="1794" width="20.875" customWidth="1"/>
    <col min="1795" max="1795" width="17.625" customWidth="1"/>
    <col min="1796" max="1797" width="18.375" bestFit="1" customWidth="1"/>
    <col min="1798" max="1798" width="10.625" customWidth="1"/>
    <col min="1799" max="1799" width="9.625" customWidth="1"/>
    <col min="1800" max="1800" width="15.625" customWidth="1"/>
    <col min="1801" max="1801" width="9.625" customWidth="1"/>
    <col min="1802" max="1803" width="15.625" customWidth="1"/>
    <col min="2050" max="2050" width="20.875" customWidth="1"/>
    <col min="2051" max="2051" width="17.625" customWidth="1"/>
    <col min="2052" max="2053" width="18.375" bestFit="1" customWidth="1"/>
    <col min="2054" max="2054" width="10.625" customWidth="1"/>
    <col min="2055" max="2055" width="9.625" customWidth="1"/>
    <col min="2056" max="2056" width="15.625" customWidth="1"/>
    <col min="2057" max="2057" width="9.625" customWidth="1"/>
    <col min="2058" max="2059" width="15.625" customWidth="1"/>
    <col min="2306" max="2306" width="20.875" customWidth="1"/>
    <col min="2307" max="2307" width="17.625" customWidth="1"/>
    <col min="2308" max="2309" width="18.375" bestFit="1" customWidth="1"/>
    <col min="2310" max="2310" width="10.625" customWidth="1"/>
    <col min="2311" max="2311" width="9.625" customWidth="1"/>
    <col min="2312" max="2312" width="15.625" customWidth="1"/>
    <col min="2313" max="2313" width="9.625" customWidth="1"/>
    <col min="2314" max="2315" width="15.625" customWidth="1"/>
    <col min="2562" max="2562" width="20.875" customWidth="1"/>
    <col min="2563" max="2563" width="17.625" customWidth="1"/>
    <col min="2564" max="2565" width="18.375" bestFit="1" customWidth="1"/>
    <col min="2566" max="2566" width="10.625" customWidth="1"/>
    <col min="2567" max="2567" width="9.625" customWidth="1"/>
    <col min="2568" max="2568" width="15.625" customWidth="1"/>
    <col min="2569" max="2569" width="9.625" customWidth="1"/>
    <col min="2570" max="2571" width="15.625" customWidth="1"/>
    <col min="2818" max="2818" width="20.875" customWidth="1"/>
    <col min="2819" max="2819" width="17.625" customWidth="1"/>
    <col min="2820" max="2821" width="18.375" bestFit="1" customWidth="1"/>
    <col min="2822" max="2822" width="10.625" customWidth="1"/>
    <col min="2823" max="2823" width="9.625" customWidth="1"/>
    <col min="2824" max="2824" width="15.625" customWidth="1"/>
    <col min="2825" max="2825" width="9.625" customWidth="1"/>
    <col min="2826" max="2827" width="15.625" customWidth="1"/>
    <col min="3074" max="3074" width="20.875" customWidth="1"/>
    <col min="3075" max="3075" width="17.625" customWidth="1"/>
    <col min="3076" max="3077" width="18.375" bestFit="1" customWidth="1"/>
    <col min="3078" max="3078" width="10.625" customWidth="1"/>
    <col min="3079" max="3079" width="9.625" customWidth="1"/>
    <col min="3080" max="3080" width="15.625" customWidth="1"/>
    <col min="3081" max="3081" width="9.625" customWidth="1"/>
    <col min="3082" max="3083" width="15.625" customWidth="1"/>
    <col min="3330" max="3330" width="20.875" customWidth="1"/>
    <col min="3331" max="3331" width="17.625" customWidth="1"/>
    <col min="3332" max="3333" width="18.375" bestFit="1" customWidth="1"/>
    <col min="3334" max="3334" width="10.625" customWidth="1"/>
    <col min="3335" max="3335" width="9.625" customWidth="1"/>
    <col min="3336" max="3336" width="15.625" customWidth="1"/>
    <col min="3337" max="3337" width="9.625" customWidth="1"/>
    <col min="3338" max="3339" width="15.625" customWidth="1"/>
    <col min="3586" max="3586" width="20.875" customWidth="1"/>
    <col min="3587" max="3587" width="17.625" customWidth="1"/>
    <col min="3588" max="3589" width="18.375" bestFit="1" customWidth="1"/>
    <col min="3590" max="3590" width="10.625" customWidth="1"/>
    <col min="3591" max="3591" width="9.625" customWidth="1"/>
    <col min="3592" max="3592" width="15.625" customWidth="1"/>
    <col min="3593" max="3593" width="9.625" customWidth="1"/>
    <col min="3594" max="3595" width="15.625" customWidth="1"/>
    <col min="3842" max="3842" width="20.875" customWidth="1"/>
    <col min="3843" max="3843" width="17.625" customWidth="1"/>
    <col min="3844" max="3845" width="18.375" bestFit="1" customWidth="1"/>
    <col min="3846" max="3846" width="10.625" customWidth="1"/>
    <col min="3847" max="3847" width="9.625" customWidth="1"/>
    <col min="3848" max="3848" width="15.625" customWidth="1"/>
    <col min="3849" max="3849" width="9.625" customWidth="1"/>
    <col min="3850" max="3851" width="15.625" customWidth="1"/>
    <col min="4098" max="4098" width="20.875" customWidth="1"/>
    <col min="4099" max="4099" width="17.625" customWidth="1"/>
    <col min="4100" max="4101" width="18.375" bestFit="1" customWidth="1"/>
    <col min="4102" max="4102" width="10.625" customWidth="1"/>
    <col min="4103" max="4103" width="9.625" customWidth="1"/>
    <col min="4104" max="4104" width="15.625" customWidth="1"/>
    <col min="4105" max="4105" width="9.625" customWidth="1"/>
    <col min="4106" max="4107" width="15.625" customWidth="1"/>
    <col min="4354" max="4354" width="20.875" customWidth="1"/>
    <col min="4355" max="4355" width="17.625" customWidth="1"/>
    <col min="4356" max="4357" width="18.375" bestFit="1" customWidth="1"/>
    <col min="4358" max="4358" width="10.625" customWidth="1"/>
    <col min="4359" max="4359" width="9.625" customWidth="1"/>
    <col min="4360" max="4360" width="15.625" customWidth="1"/>
    <col min="4361" max="4361" width="9.625" customWidth="1"/>
    <col min="4362" max="4363" width="15.625" customWidth="1"/>
    <col min="4610" max="4610" width="20.875" customWidth="1"/>
    <col min="4611" max="4611" width="17.625" customWidth="1"/>
    <col min="4612" max="4613" width="18.375" bestFit="1" customWidth="1"/>
    <col min="4614" max="4614" width="10.625" customWidth="1"/>
    <col min="4615" max="4615" width="9.625" customWidth="1"/>
    <col min="4616" max="4616" width="15.625" customWidth="1"/>
    <col min="4617" max="4617" width="9.625" customWidth="1"/>
    <col min="4618" max="4619" width="15.625" customWidth="1"/>
    <col min="4866" max="4866" width="20.875" customWidth="1"/>
    <col min="4867" max="4867" width="17.625" customWidth="1"/>
    <col min="4868" max="4869" width="18.375" bestFit="1" customWidth="1"/>
    <col min="4870" max="4870" width="10.625" customWidth="1"/>
    <col min="4871" max="4871" width="9.625" customWidth="1"/>
    <col min="4872" max="4872" width="15.625" customWidth="1"/>
    <col min="4873" max="4873" width="9.625" customWidth="1"/>
    <col min="4874" max="4875" width="15.625" customWidth="1"/>
    <col min="5122" max="5122" width="20.875" customWidth="1"/>
    <col min="5123" max="5123" width="17.625" customWidth="1"/>
    <col min="5124" max="5125" width="18.375" bestFit="1" customWidth="1"/>
    <col min="5126" max="5126" width="10.625" customWidth="1"/>
    <col min="5127" max="5127" width="9.625" customWidth="1"/>
    <col min="5128" max="5128" width="15.625" customWidth="1"/>
    <col min="5129" max="5129" width="9.625" customWidth="1"/>
    <col min="5130" max="5131" width="15.625" customWidth="1"/>
    <col min="5378" max="5378" width="20.875" customWidth="1"/>
    <col min="5379" max="5379" width="17.625" customWidth="1"/>
    <col min="5380" max="5381" width="18.375" bestFit="1" customWidth="1"/>
    <col min="5382" max="5382" width="10.625" customWidth="1"/>
    <col min="5383" max="5383" width="9.625" customWidth="1"/>
    <col min="5384" max="5384" width="15.625" customWidth="1"/>
    <col min="5385" max="5385" width="9.625" customWidth="1"/>
    <col min="5386" max="5387" width="15.625" customWidth="1"/>
    <col min="5634" max="5634" width="20.875" customWidth="1"/>
    <col min="5635" max="5635" width="17.625" customWidth="1"/>
    <col min="5636" max="5637" width="18.375" bestFit="1" customWidth="1"/>
    <col min="5638" max="5638" width="10.625" customWidth="1"/>
    <col min="5639" max="5639" width="9.625" customWidth="1"/>
    <col min="5640" max="5640" width="15.625" customWidth="1"/>
    <col min="5641" max="5641" width="9.625" customWidth="1"/>
    <col min="5642" max="5643" width="15.625" customWidth="1"/>
    <col min="5890" max="5890" width="20.875" customWidth="1"/>
    <col min="5891" max="5891" width="17.625" customWidth="1"/>
    <col min="5892" max="5893" width="18.375" bestFit="1" customWidth="1"/>
    <col min="5894" max="5894" width="10.625" customWidth="1"/>
    <col min="5895" max="5895" width="9.625" customWidth="1"/>
    <col min="5896" max="5896" width="15.625" customWidth="1"/>
    <col min="5897" max="5897" width="9.625" customWidth="1"/>
    <col min="5898" max="5899" width="15.625" customWidth="1"/>
    <col min="6146" max="6146" width="20.875" customWidth="1"/>
    <col min="6147" max="6147" width="17.625" customWidth="1"/>
    <col min="6148" max="6149" width="18.375" bestFit="1" customWidth="1"/>
    <col min="6150" max="6150" width="10.625" customWidth="1"/>
    <col min="6151" max="6151" width="9.625" customWidth="1"/>
    <col min="6152" max="6152" width="15.625" customWidth="1"/>
    <col min="6153" max="6153" width="9.625" customWidth="1"/>
    <col min="6154" max="6155" width="15.625" customWidth="1"/>
    <col min="6402" max="6402" width="20.875" customWidth="1"/>
    <col min="6403" max="6403" width="17.625" customWidth="1"/>
    <col min="6404" max="6405" width="18.375" bestFit="1" customWidth="1"/>
    <col min="6406" max="6406" width="10.625" customWidth="1"/>
    <col min="6407" max="6407" width="9.625" customWidth="1"/>
    <col min="6408" max="6408" width="15.625" customWidth="1"/>
    <col min="6409" max="6409" width="9.625" customWidth="1"/>
    <col min="6410" max="6411" width="15.625" customWidth="1"/>
    <col min="6658" max="6658" width="20.875" customWidth="1"/>
    <col min="6659" max="6659" width="17.625" customWidth="1"/>
    <col min="6660" max="6661" width="18.375" bestFit="1" customWidth="1"/>
    <col min="6662" max="6662" width="10.625" customWidth="1"/>
    <col min="6663" max="6663" width="9.625" customWidth="1"/>
    <col min="6664" max="6664" width="15.625" customWidth="1"/>
    <col min="6665" max="6665" width="9.625" customWidth="1"/>
    <col min="6666" max="6667" width="15.625" customWidth="1"/>
    <col min="6914" max="6914" width="20.875" customWidth="1"/>
    <col min="6915" max="6915" width="17.625" customWidth="1"/>
    <col min="6916" max="6917" width="18.375" bestFit="1" customWidth="1"/>
    <col min="6918" max="6918" width="10.625" customWidth="1"/>
    <col min="6919" max="6919" width="9.625" customWidth="1"/>
    <col min="6920" max="6920" width="15.625" customWidth="1"/>
    <col min="6921" max="6921" width="9.625" customWidth="1"/>
    <col min="6922" max="6923" width="15.625" customWidth="1"/>
    <col min="7170" max="7170" width="20.875" customWidth="1"/>
    <col min="7171" max="7171" width="17.625" customWidth="1"/>
    <col min="7172" max="7173" width="18.375" bestFit="1" customWidth="1"/>
    <col min="7174" max="7174" width="10.625" customWidth="1"/>
    <col min="7175" max="7175" width="9.625" customWidth="1"/>
    <col min="7176" max="7176" width="15.625" customWidth="1"/>
    <col min="7177" max="7177" width="9.625" customWidth="1"/>
    <col min="7178" max="7179" width="15.625" customWidth="1"/>
    <col min="7426" max="7426" width="20.875" customWidth="1"/>
    <col min="7427" max="7427" width="17.625" customWidth="1"/>
    <col min="7428" max="7429" width="18.375" bestFit="1" customWidth="1"/>
    <col min="7430" max="7430" width="10.625" customWidth="1"/>
    <col min="7431" max="7431" width="9.625" customWidth="1"/>
    <col min="7432" max="7432" width="15.625" customWidth="1"/>
    <col min="7433" max="7433" width="9.625" customWidth="1"/>
    <col min="7434" max="7435" width="15.625" customWidth="1"/>
    <col min="7682" max="7682" width="20.875" customWidth="1"/>
    <col min="7683" max="7683" width="17.625" customWidth="1"/>
    <col min="7684" max="7685" width="18.375" bestFit="1" customWidth="1"/>
    <col min="7686" max="7686" width="10.625" customWidth="1"/>
    <col min="7687" max="7687" width="9.625" customWidth="1"/>
    <col min="7688" max="7688" width="15.625" customWidth="1"/>
    <col min="7689" max="7689" width="9.625" customWidth="1"/>
    <col min="7690" max="7691" width="15.625" customWidth="1"/>
    <col min="7938" max="7938" width="20.875" customWidth="1"/>
    <col min="7939" max="7939" width="17.625" customWidth="1"/>
    <col min="7940" max="7941" width="18.375" bestFit="1" customWidth="1"/>
    <col min="7942" max="7942" width="10.625" customWidth="1"/>
    <col min="7943" max="7943" width="9.625" customWidth="1"/>
    <col min="7944" max="7944" width="15.625" customWidth="1"/>
    <col min="7945" max="7945" width="9.625" customWidth="1"/>
    <col min="7946" max="7947" width="15.625" customWidth="1"/>
    <col min="8194" max="8194" width="20.875" customWidth="1"/>
    <col min="8195" max="8195" width="17.625" customWidth="1"/>
    <col min="8196" max="8197" width="18.375" bestFit="1" customWidth="1"/>
    <col min="8198" max="8198" width="10.625" customWidth="1"/>
    <col min="8199" max="8199" width="9.625" customWidth="1"/>
    <col min="8200" max="8200" width="15.625" customWidth="1"/>
    <col min="8201" max="8201" width="9.625" customWidth="1"/>
    <col min="8202" max="8203" width="15.625" customWidth="1"/>
    <col min="8450" max="8450" width="20.875" customWidth="1"/>
    <col min="8451" max="8451" width="17.625" customWidth="1"/>
    <col min="8452" max="8453" width="18.375" bestFit="1" customWidth="1"/>
    <col min="8454" max="8454" width="10.625" customWidth="1"/>
    <col min="8455" max="8455" width="9.625" customWidth="1"/>
    <col min="8456" max="8456" width="15.625" customWidth="1"/>
    <col min="8457" max="8457" width="9.625" customWidth="1"/>
    <col min="8458" max="8459" width="15.625" customWidth="1"/>
    <col min="8706" max="8706" width="20.875" customWidth="1"/>
    <col min="8707" max="8707" width="17.625" customWidth="1"/>
    <col min="8708" max="8709" width="18.375" bestFit="1" customWidth="1"/>
    <col min="8710" max="8710" width="10.625" customWidth="1"/>
    <col min="8711" max="8711" width="9.625" customWidth="1"/>
    <col min="8712" max="8712" width="15.625" customWidth="1"/>
    <col min="8713" max="8713" width="9.625" customWidth="1"/>
    <col min="8714" max="8715" width="15.625" customWidth="1"/>
    <col min="8962" max="8962" width="20.875" customWidth="1"/>
    <col min="8963" max="8963" width="17.625" customWidth="1"/>
    <col min="8964" max="8965" width="18.375" bestFit="1" customWidth="1"/>
    <col min="8966" max="8966" width="10.625" customWidth="1"/>
    <col min="8967" max="8967" width="9.625" customWidth="1"/>
    <col min="8968" max="8968" width="15.625" customWidth="1"/>
    <col min="8969" max="8969" width="9.625" customWidth="1"/>
    <col min="8970" max="8971" width="15.625" customWidth="1"/>
    <col min="9218" max="9218" width="20.875" customWidth="1"/>
    <col min="9219" max="9219" width="17.625" customWidth="1"/>
    <col min="9220" max="9221" width="18.375" bestFit="1" customWidth="1"/>
    <col min="9222" max="9222" width="10.625" customWidth="1"/>
    <col min="9223" max="9223" width="9.625" customWidth="1"/>
    <col min="9224" max="9224" width="15.625" customWidth="1"/>
    <col min="9225" max="9225" width="9.625" customWidth="1"/>
    <col min="9226" max="9227" width="15.625" customWidth="1"/>
    <col min="9474" max="9474" width="20.875" customWidth="1"/>
    <col min="9475" max="9475" width="17.625" customWidth="1"/>
    <col min="9476" max="9477" width="18.375" bestFit="1" customWidth="1"/>
    <col min="9478" max="9478" width="10.625" customWidth="1"/>
    <col min="9479" max="9479" width="9.625" customWidth="1"/>
    <col min="9480" max="9480" width="15.625" customWidth="1"/>
    <col min="9481" max="9481" width="9.625" customWidth="1"/>
    <col min="9482" max="9483" width="15.625" customWidth="1"/>
    <col min="9730" max="9730" width="20.875" customWidth="1"/>
    <col min="9731" max="9731" width="17.625" customWidth="1"/>
    <col min="9732" max="9733" width="18.375" bestFit="1" customWidth="1"/>
    <col min="9734" max="9734" width="10.625" customWidth="1"/>
    <col min="9735" max="9735" width="9.625" customWidth="1"/>
    <col min="9736" max="9736" width="15.625" customWidth="1"/>
    <col min="9737" max="9737" width="9.625" customWidth="1"/>
    <col min="9738" max="9739" width="15.625" customWidth="1"/>
    <col min="9986" max="9986" width="20.875" customWidth="1"/>
    <col min="9987" max="9987" width="17.625" customWidth="1"/>
    <col min="9988" max="9989" width="18.375" bestFit="1" customWidth="1"/>
    <col min="9990" max="9990" width="10.625" customWidth="1"/>
    <col min="9991" max="9991" width="9.625" customWidth="1"/>
    <col min="9992" max="9992" width="15.625" customWidth="1"/>
    <col min="9993" max="9993" width="9.625" customWidth="1"/>
    <col min="9994" max="9995" width="15.625" customWidth="1"/>
    <col min="10242" max="10242" width="20.875" customWidth="1"/>
    <col min="10243" max="10243" width="17.625" customWidth="1"/>
    <col min="10244" max="10245" width="18.375" bestFit="1" customWidth="1"/>
    <col min="10246" max="10246" width="10.625" customWidth="1"/>
    <col min="10247" max="10247" width="9.625" customWidth="1"/>
    <col min="10248" max="10248" width="15.625" customWidth="1"/>
    <col min="10249" max="10249" width="9.625" customWidth="1"/>
    <col min="10250" max="10251" width="15.625" customWidth="1"/>
    <col min="10498" max="10498" width="20.875" customWidth="1"/>
    <col min="10499" max="10499" width="17.625" customWidth="1"/>
    <col min="10500" max="10501" width="18.375" bestFit="1" customWidth="1"/>
    <col min="10502" max="10502" width="10.625" customWidth="1"/>
    <col min="10503" max="10503" width="9.625" customWidth="1"/>
    <col min="10504" max="10504" width="15.625" customWidth="1"/>
    <col min="10505" max="10505" width="9.625" customWidth="1"/>
    <col min="10506" max="10507" width="15.625" customWidth="1"/>
    <col min="10754" max="10754" width="20.875" customWidth="1"/>
    <col min="10755" max="10755" width="17.625" customWidth="1"/>
    <col min="10756" max="10757" width="18.375" bestFit="1" customWidth="1"/>
    <col min="10758" max="10758" width="10.625" customWidth="1"/>
    <col min="10759" max="10759" width="9.625" customWidth="1"/>
    <col min="10760" max="10760" width="15.625" customWidth="1"/>
    <col min="10761" max="10761" width="9.625" customWidth="1"/>
    <col min="10762" max="10763" width="15.625" customWidth="1"/>
    <col min="11010" max="11010" width="20.875" customWidth="1"/>
    <col min="11011" max="11011" width="17.625" customWidth="1"/>
    <col min="11012" max="11013" width="18.375" bestFit="1" customWidth="1"/>
    <col min="11014" max="11014" width="10.625" customWidth="1"/>
    <col min="11015" max="11015" width="9.625" customWidth="1"/>
    <col min="11016" max="11016" width="15.625" customWidth="1"/>
    <col min="11017" max="11017" width="9.625" customWidth="1"/>
    <col min="11018" max="11019" width="15.625" customWidth="1"/>
    <col min="11266" max="11266" width="20.875" customWidth="1"/>
    <col min="11267" max="11267" width="17.625" customWidth="1"/>
    <col min="11268" max="11269" width="18.375" bestFit="1" customWidth="1"/>
    <col min="11270" max="11270" width="10.625" customWidth="1"/>
    <col min="11271" max="11271" width="9.625" customWidth="1"/>
    <col min="11272" max="11272" width="15.625" customWidth="1"/>
    <col min="11273" max="11273" width="9.625" customWidth="1"/>
    <col min="11274" max="11275" width="15.625" customWidth="1"/>
    <col min="11522" max="11522" width="20.875" customWidth="1"/>
    <col min="11523" max="11523" width="17.625" customWidth="1"/>
    <col min="11524" max="11525" width="18.375" bestFit="1" customWidth="1"/>
    <col min="11526" max="11526" width="10.625" customWidth="1"/>
    <col min="11527" max="11527" width="9.625" customWidth="1"/>
    <col min="11528" max="11528" width="15.625" customWidth="1"/>
    <col min="11529" max="11529" width="9.625" customWidth="1"/>
    <col min="11530" max="11531" width="15.625" customWidth="1"/>
    <col min="11778" max="11778" width="20.875" customWidth="1"/>
    <col min="11779" max="11779" width="17.625" customWidth="1"/>
    <col min="11780" max="11781" width="18.375" bestFit="1" customWidth="1"/>
    <col min="11782" max="11782" width="10.625" customWidth="1"/>
    <col min="11783" max="11783" width="9.625" customWidth="1"/>
    <col min="11784" max="11784" width="15.625" customWidth="1"/>
    <col min="11785" max="11785" width="9.625" customWidth="1"/>
    <col min="11786" max="11787" width="15.625" customWidth="1"/>
    <col min="12034" max="12034" width="20.875" customWidth="1"/>
    <col min="12035" max="12035" width="17.625" customWidth="1"/>
    <col min="12036" max="12037" width="18.375" bestFit="1" customWidth="1"/>
    <col min="12038" max="12038" width="10.625" customWidth="1"/>
    <col min="12039" max="12039" width="9.625" customWidth="1"/>
    <col min="12040" max="12040" width="15.625" customWidth="1"/>
    <col min="12041" max="12041" width="9.625" customWidth="1"/>
    <col min="12042" max="12043" width="15.625" customWidth="1"/>
    <col min="12290" max="12290" width="20.875" customWidth="1"/>
    <col min="12291" max="12291" width="17.625" customWidth="1"/>
    <col min="12292" max="12293" width="18.375" bestFit="1" customWidth="1"/>
    <col min="12294" max="12294" width="10.625" customWidth="1"/>
    <col min="12295" max="12295" width="9.625" customWidth="1"/>
    <col min="12296" max="12296" width="15.625" customWidth="1"/>
    <col min="12297" max="12297" width="9.625" customWidth="1"/>
    <col min="12298" max="12299" width="15.625" customWidth="1"/>
    <col min="12546" max="12546" width="20.875" customWidth="1"/>
    <col min="12547" max="12547" width="17.625" customWidth="1"/>
    <col min="12548" max="12549" width="18.375" bestFit="1" customWidth="1"/>
    <col min="12550" max="12550" width="10.625" customWidth="1"/>
    <col min="12551" max="12551" width="9.625" customWidth="1"/>
    <col min="12552" max="12552" width="15.625" customWidth="1"/>
    <col min="12553" max="12553" width="9.625" customWidth="1"/>
    <col min="12554" max="12555" width="15.625" customWidth="1"/>
    <col min="12802" max="12802" width="20.875" customWidth="1"/>
    <col min="12803" max="12803" width="17.625" customWidth="1"/>
    <col min="12804" max="12805" width="18.375" bestFit="1" customWidth="1"/>
    <col min="12806" max="12806" width="10.625" customWidth="1"/>
    <col min="12807" max="12807" width="9.625" customWidth="1"/>
    <col min="12808" max="12808" width="15.625" customWidth="1"/>
    <col min="12809" max="12809" width="9.625" customWidth="1"/>
    <col min="12810" max="12811" width="15.625" customWidth="1"/>
    <col min="13058" max="13058" width="20.875" customWidth="1"/>
    <col min="13059" max="13059" width="17.625" customWidth="1"/>
    <col min="13060" max="13061" width="18.375" bestFit="1" customWidth="1"/>
    <col min="13062" max="13062" width="10.625" customWidth="1"/>
    <col min="13063" max="13063" width="9.625" customWidth="1"/>
    <col min="13064" max="13064" width="15.625" customWidth="1"/>
    <col min="13065" max="13065" width="9.625" customWidth="1"/>
    <col min="13066" max="13067" width="15.625" customWidth="1"/>
    <col min="13314" max="13314" width="20.875" customWidth="1"/>
    <col min="13315" max="13315" width="17.625" customWidth="1"/>
    <col min="13316" max="13317" width="18.375" bestFit="1" customWidth="1"/>
    <col min="13318" max="13318" width="10.625" customWidth="1"/>
    <col min="13319" max="13319" width="9.625" customWidth="1"/>
    <col min="13320" max="13320" width="15.625" customWidth="1"/>
    <col min="13321" max="13321" width="9.625" customWidth="1"/>
    <col min="13322" max="13323" width="15.625" customWidth="1"/>
    <col min="13570" max="13570" width="20.875" customWidth="1"/>
    <col min="13571" max="13571" width="17.625" customWidth="1"/>
    <col min="13572" max="13573" width="18.375" bestFit="1" customWidth="1"/>
    <col min="13574" max="13574" width="10.625" customWidth="1"/>
    <col min="13575" max="13575" width="9.625" customWidth="1"/>
    <col min="13576" max="13576" width="15.625" customWidth="1"/>
    <col min="13577" max="13577" width="9.625" customWidth="1"/>
    <col min="13578" max="13579" width="15.625" customWidth="1"/>
    <col min="13826" max="13826" width="20.875" customWidth="1"/>
    <col min="13827" max="13827" width="17.625" customWidth="1"/>
    <col min="13828" max="13829" width="18.375" bestFit="1" customWidth="1"/>
    <col min="13830" max="13830" width="10.625" customWidth="1"/>
    <col min="13831" max="13831" width="9.625" customWidth="1"/>
    <col min="13832" max="13832" width="15.625" customWidth="1"/>
    <col min="13833" max="13833" width="9.625" customWidth="1"/>
    <col min="13834" max="13835" width="15.625" customWidth="1"/>
    <col min="14082" max="14082" width="20.875" customWidth="1"/>
    <col min="14083" max="14083" width="17.625" customWidth="1"/>
    <col min="14084" max="14085" width="18.375" bestFit="1" customWidth="1"/>
    <col min="14086" max="14086" width="10.625" customWidth="1"/>
    <col min="14087" max="14087" width="9.625" customWidth="1"/>
    <col min="14088" max="14088" width="15.625" customWidth="1"/>
    <col min="14089" max="14089" width="9.625" customWidth="1"/>
    <col min="14090" max="14091" width="15.625" customWidth="1"/>
    <col min="14338" max="14338" width="20.875" customWidth="1"/>
    <col min="14339" max="14339" width="17.625" customWidth="1"/>
    <col min="14340" max="14341" width="18.375" bestFit="1" customWidth="1"/>
    <col min="14342" max="14342" width="10.625" customWidth="1"/>
    <col min="14343" max="14343" width="9.625" customWidth="1"/>
    <col min="14344" max="14344" width="15.625" customWidth="1"/>
    <col min="14345" max="14345" width="9.625" customWidth="1"/>
    <col min="14346" max="14347" width="15.625" customWidth="1"/>
    <col min="14594" max="14594" width="20.875" customWidth="1"/>
    <col min="14595" max="14595" width="17.625" customWidth="1"/>
    <col min="14596" max="14597" width="18.375" bestFit="1" customWidth="1"/>
    <col min="14598" max="14598" width="10.625" customWidth="1"/>
    <col min="14599" max="14599" width="9.625" customWidth="1"/>
    <col min="14600" max="14600" width="15.625" customWidth="1"/>
    <col min="14601" max="14601" width="9.625" customWidth="1"/>
    <col min="14602" max="14603" width="15.625" customWidth="1"/>
    <col min="14850" max="14850" width="20.875" customWidth="1"/>
    <col min="14851" max="14851" width="17.625" customWidth="1"/>
    <col min="14852" max="14853" width="18.375" bestFit="1" customWidth="1"/>
    <col min="14854" max="14854" width="10.625" customWidth="1"/>
    <col min="14855" max="14855" width="9.625" customWidth="1"/>
    <col min="14856" max="14856" width="15.625" customWidth="1"/>
    <col min="14857" max="14857" width="9.625" customWidth="1"/>
    <col min="14858" max="14859" width="15.625" customWidth="1"/>
    <col min="15106" max="15106" width="20.875" customWidth="1"/>
    <col min="15107" max="15107" width="17.625" customWidth="1"/>
    <col min="15108" max="15109" width="18.375" bestFit="1" customWidth="1"/>
    <col min="15110" max="15110" width="10.625" customWidth="1"/>
    <col min="15111" max="15111" width="9.625" customWidth="1"/>
    <col min="15112" max="15112" width="15.625" customWidth="1"/>
    <col min="15113" max="15113" width="9.625" customWidth="1"/>
    <col min="15114" max="15115" width="15.625" customWidth="1"/>
    <col min="15362" max="15362" width="20.875" customWidth="1"/>
    <col min="15363" max="15363" width="17.625" customWidth="1"/>
    <col min="15364" max="15365" width="18.375" bestFit="1" customWidth="1"/>
    <col min="15366" max="15366" width="10.625" customWidth="1"/>
    <col min="15367" max="15367" width="9.625" customWidth="1"/>
    <col min="15368" max="15368" width="15.625" customWidth="1"/>
    <col min="15369" max="15369" width="9.625" customWidth="1"/>
    <col min="15370" max="15371" width="15.625" customWidth="1"/>
    <col min="15618" max="15618" width="20.875" customWidth="1"/>
    <col min="15619" max="15619" width="17.625" customWidth="1"/>
    <col min="15620" max="15621" width="18.375" bestFit="1" customWidth="1"/>
    <col min="15622" max="15622" width="10.625" customWidth="1"/>
    <col min="15623" max="15623" width="9.625" customWidth="1"/>
    <col min="15624" max="15624" width="15.625" customWidth="1"/>
    <col min="15625" max="15625" width="9.625" customWidth="1"/>
    <col min="15626" max="15627" width="15.625" customWidth="1"/>
    <col min="15874" max="15874" width="20.875" customWidth="1"/>
    <col min="15875" max="15875" width="17.625" customWidth="1"/>
    <col min="15876" max="15877" width="18.375" bestFit="1" customWidth="1"/>
    <col min="15878" max="15878" width="10.625" customWidth="1"/>
    <col min="15879" max="15879" width="9.625" customWidth="1"/>
    <col min="15880" max="15880" width="15.625" customWidth="1"/>
    <col min="15881" max="15881" width="9.625" customWidth="1"/>
    <col min="15882" max="15883" width="15.625" customWidth="1"/>
    <col min="16130" max="16130" width="20.875" customWidth="1"/>
    <col min="16131" max="16131" width="17.625" customWidth="1"/>
    <col min="16132" max="16133" width="18.375" bestFit="1" customWidth="1"/>
    <col min="16134" max="16134" width="10.625" customWidth="1"/>
    <col min="16135" max="16135" width="9.625" customWidth="1"/>
    <col min="16136" max="16136" width="15.625" customWidth="1"/>
    <col min="16137" max="16137" width="9.625" customWidth="1"/>
    <col min="16138" max="16139" width="15.625" customWidth="1"/>
  </cols>
  <sheetData>
    <row r="1" spans="1:11" x14ac:dyDescent="0.4">
      <c r="A1" s="86" t="s">
        <v>51</v>
      </c>
      <c r="B1" s="86"/>
      <c r="C1" s="85"/>
      <c r="D1" s="87" t="s">
        <v>42</v>
      </c>
      <c r="E1" s="87"/>
      <c r="F1" s="87"/>
      <c r="G1" s="87"/>
      <c r="H1" s="87"/>
      <c r="I1" s="85"/>
      <c r="J1" s="85"/>
      <c r="K1" s="85"/>
    </row>
    <row r="2" spans="1:11" ht="19.5" thickBot="1" x14ac:dyDescent="0.45">
      <c r="B2" s="1"/>
      <c r="D2" s="2"/>
    </row>
    <row r="3" spans="1:11" ht="19.5" thickBot="1" x14ac:dyDescent="0.45">
      <c r="B3" s="3" t="s">
        <v>0</v>
      </c>
      <c r="C3" s="92"/>
      <c r="D3" s="92"/>
      <c r="E3" s="93"/>
      <c r="H3" s="94" t="s">
        <v>41</v>
      </c>
      <c r="I3" s="94"/>
      <c r="J3" s="94"/>
    </row>
    <row r="4" spans="1:11" x14ac:dyDescent="0.4">
      <c r="B4" s="4" t="s">
        <v>1</v>
      </c>
      <c r="C4" s="95"/>
      <c r="D4" s="95"/>
      <c r="E4" s="96"/>
      <c r="H4" s="97"/>
      <c r="I4" s="98"/>
      <c r="J4" s="98"/>
    </row>
    <row r="5" spans="1:11" x14ac:dyDescent="0.4">
      <c r="B5" s="4" t="s">
        <v>2</v>
      </c>
      <c r="C5" s="95"/>
      <c r="D5" s="95"/>
      <c r="E5" s="96"/>
      <c r="F5" s="1"/>
      <c r="H5" s="99"/>
      <c r="I5" s="99"/>
      <c r="J5" s="99"/>
    </row>
    <row r="6" spans="1:11" x14ac:dyDescent="0.4">
      <c r="B6" s="4" t="s">
        <v>3</v>
      </c>
      <c r="C6" s="100"/>
      <c r="D6" s="100"/>
      <c r="E6" s="101"/>
      <c r="H6" s="99"/>
      <c r="I6" s="99"/>
      <c r="J6" s="99"/>
    </row>
    <row r="7" spans="1:11" x14ac:dyDescent="0.4">
      <c r="B7" s="4" t="s">
        <v>4</v>
      </c>
      <c r="C7" s="102"/>
      <c r="D7" s="102"/>
      <c r="E7" s="103"/>
      <c r="H7" s="99"/>
      <c r="I7" s="99"/>
      <c r="J7" s="99"/>
    </row>
    <row r="8" spans="1:11" x14ac:dyDescent="0.4">
      <c r="B8" s="4" t="s">
        <v>5</v>
      </c>
      <c r="C8" s="104"/>
      <c r="D8" s="104"/>
      <c r="E8" s="105"/>
      <c r="H8" s="99"/>
      <c r="I8" s="99"/>
      <c r="J8" s="99"/>
    </row>
    <row r="9" spans="1:11" ht="20.25" thickBot="1" x14ac:dyDescent="0.45">
      <c r="B9" s="5" t="s">
        <v>6</v>
      </c>
      <c r="C9" s="106"/>
      <c r="D9" s="106"/>
      <c r="E9" s="107"/>
      <c r="F9" s="28"/>
      <c r="H9" s="99"/>
      <c r="I9" s="99"/>
      <c r="J9" s="99"/>
    </row>
    <row r="10" spans="1:11" ht="19.5" thickBot="1" x14ac:dyDescent="0.45"/>
    <row r="11" spans="1:11" ht="30.75" customHeight="1" x14ac:dyDescent="0.4">
      <c r="A11" s="110" t="s">
        <v>7</v>
      </c>
      <c r="B11" s="88" t="s">
        <v>8</v>
      </c>
      <c r="C11" s="112" t="s">
        <v>9</v>
      </c>
      <c r="D11" s="113"/>
      <c r="E11" s="114" t="s">
        <v>10</v>
      </c>
      <c r="F11" s="88" t="s">
        <v>11</v>
      </c>
      <c r="G11" s="88" t="s">
        <v>12</v>
      </c>
      <c r="H11" s="88" t="s">
        <v>13</v>
      </c>
      <c r="I11" s="88" t="s">
        <v>14</v>
      </c>
      <c r="J11" s="116" t="s">
        <v>15</v>
      </c>
      <c r="K11" s="108" t="s">
        <v>30</v>
      </c>
    </row>
    <row r="12" spans="1:11" ht="30.75" customHeight="1" thickBot="1" x14ac:dyDescent="0.45">
      <c r="A12" s="111"/>
      <c r="B12" s="89"/>
      <c r="C12" s="73" t="s">
        <v>40</v>
      </c>
      <c r="D12" s="73" t="s">
        <v>39</v>
      </c>
      <c r="E12" s="115"/>
      <c r="F12" s="89"/>
      <c r="G12" s="89"/>
      <c r="H12" s="89"/>
      <c r="I12" s="89"/>
      <c r="J12" s="117"/>
      <c r="K12" s="109"/>
    </row>
    <row r="13" spans="1:11" ht="19.5" thickTop="1" x14ac:dyDescent="0.4">
      <c r="A13" s="50"/>
      <c r="B13" s="27">
        <f>C7</f>
        <v>0</v>
      </c>
      <c r="C13" s="6">
        <f>C4</f>
        <v>0</v>
      </c>
      <c r="D13" s="25"/>
      <c r="E13" s="45">
        <f>IF(C13="","",DATEDIF(C13,D13,"D")+1)</f>
        <v>1</v>
      </c>
      <c r="F13" s="29">
        <f>C6</f>
        <v>0</v>
      </c>
      <c r="G13" s="30">
        <f>IF(B13="","",ROUNDDOWN(B13*E13*F13/365,0))</f>
        <v>0</v>
      </c>
      <c r="H13" s="29">
        <v>0.01</v>
      </c>
      <c r="I13" s="30">
        <f>IF(B13="","",ROUNDDOWN(B13*E13*H13/365,0))</f>
        <v>0</v>
      </c>
      <c r="J13" s="51">
        <f>IF(B13="","",G13-I13)</f>
        <v>0</v>
      </c>
      <c r="K13" s="84" t="s">
        <v>59</v>
      </c>
    </row>
    <row r="14" spans="1:11" ht="19.5" thickBot="1" x14ac:dyDescent="0.45">
      <c r="A14" s="48"/>
      <c r="B14" s="26">
        <f>IF(D14&gt;$C$8,B13-$C$9,B13)</f>
        <v>0</v>
      </c>
      <c r="C14" s="42">
        <f>D13+1</f>
        <v>1</v>
      </c>
      <c r="D14" s="24"/>
      <c r="E14" s="43" t="e">
        <f>IF(C14="","",DATEDIF(C14,D14,"D")+1)</f>
        <v>#NUM!</v>
      </c>
      <c r="F14" s="7">
        <f t="shared" ref="F14:F25" si="0">$F$13</f>
        <v>0</v>
      </c>
      <c r="G14" s="8" t="e">
        <f>IF(B14="","",ROUNDDOWN(B14*E14*F14/365,0))</f>
        <v>#NUM!</v>
      </c>
      <c r="H14" s="7">
        <v>0.01</v>
      </c>
      <c r="I14" s="8" t="e">
        <f>IF(B14="","",ROUNDDOWN(B14*E14*H14/365,0))</f>
        <v>#NUM!</v>
      </c>
      <c r="J14" s="64" t="e">
        <f>IF(B14="","",G14-I14)</f>
        <v>#NUM!</v>
      </c>
      <c r="K14" s="44" t="e">
        <f>SUM(I13:I14)</f>
        <v>#NUM!</v>
      </c>
    </row>
    <row r="15" spans="1:11" x14ac:dyDescent="0.4">
      <c r="A15" s="48"/>
      <c r="B15" s="26">
        <f t="shared" ref="B15:B25" si="1">IF(D15&gt;$C$8,B14-$C$9,B14)</f>
        <v>0</v>
      </c>
      <c r="C15" s="42">
        <f>D14+1</f>
        <v>1</v>
      </c>
      <c r="D15" s="24"/>
      <c r="E15" s="43" t="e">
        <f t="shared" ref="E15:E18" si="2">IF(C15="","",DATEDIF(C15,D15,"D")+1)</f>
        <v>#NUM!</v>
      </c>
      <c r="F15" s="7">
        <f t="shared" si="0"/>
        <v>0</v>
      </c>
      <c r="G15" s="8" t="e">
        <f t="shared" ref="G15:G19" si="3">IF(B15="","",ROUNDDOWN(B15*E15*F15/365,0))</f>
        <v>#NUM!</v>
      </c>
      <c r="H15" s="7">
        <v>0.01</v>
      </c>
      <c r="I15" s="8" t="e">
        <f t="shared" ref="I15:I19" si="4">IF(B15="","",ROUNDDOWN(B15*E15*H15/365,0))</f>
        <v>#NUM!</v>
      </c>
      <c r="J15" s="64" t="e">
        <f>IF(B15="","",G15-I15)</f>
        <v>#NUM!</v>
      </c>
      <c r="K15" s="47" t="s">
        <v>60</v>
      </c>
    </row>
    <row r="16" spans="1:11" ht="19.5" thickBot="1" x14ac:dyDescent="0.45">
      <c r="A16" s="48"/>
      <c r="B16" s="26">
        <f t="shared" si="1"/>
        <v>0</v>
      </c>
      <c r="C16" s="42">
        <f>D15+1</f>
        <v>1</v>
      </c>
      <c r="D16" s="24"/>
      <c r="E16" s="43" t="e">
        <f t="shared" si="2"/>
        <v>#NUM!</v>
      </c>
      <c r="F16" s="7">
        <f t="shared" si="0"/>
        <v>0</v>
      </c>
      <c r="G16" s="8" t="e">
        <f t="shared" si="3"/>
        <v>#NUM!</v>
      </c>
      <c r="H16" s="7">
        <v>0.01</v>
      </c>
      <c r="I16" s="8" t="e">
        <f t="shared" si="4"/>
        <v>#NUM!</v>
      </c>
      <c r="J16" s="64" t="e">
        <f t="shared" ref="J16:J19" si="5">IF(B16="","",G16-I16)</f>
        <v>#NUM!</v>
      </c>
      <c r="K16" s="44" t="e">
        <f>SUM(I15:I16)</f>
        <v>#NUM!</v>
      </c>
    </row>
    <row r="17" spans="1:11" x14ac:dyDescent="0.4">
      <c r="A17" s="48"/>
      <c r="B17" s="26">
        <f t="shared" si="1"/>
        <v>0</v>
      </c>
      <c r="C17" s="42">
        <f t="shared" ref="C17:C22" si="6">D16+1</f>
        <v>1</v>
      </c>
      <c r="D17" s="24"/>
      <c r="E17" s="43" t="e">
        <f t="shared" si="2"/>
        <v>#NUM!</v>
      </c>
      <c r="F17" s="7">
        <f t="shared" si="0"/>
        <v>0</v>
      </c>
      <c r="G17" s="8" t="e">
        <f t="shared" si="3"/>
        <v>#NUM!</v>
      </c>
      <c r="H17" s="7">
        <v>0.01</v>
      </c>
      <c r="I17" s="8" t="e">
        <f t="shared" si="4"/>
        <v>#NUM!</v>
      </c>
      <c r="J17" s="64" t="e">
        <f t="shared" si="5"/>
        <v>#NUM!</v>
      </c>
      <c r="K17" s="47" t="s">
        <v>61</v>
      </c>
    </row>
    <row r="18" spans="1:11" ht="19.5" thickBot="1" x14ac:dyDescent="0.45">
      <c r="A18" s="48"/>
      <c r="B18" s="26">
        <f t="shared" si="1"/>
        <v>0</v>
      </c>
      <c r="C18" s="42">
        <f>D17+1</f>
        <v>1</v>
      </c>
      <c r="D18" s="24"/>
      <c r="E18" s="43" t="e">
        <f t="shared" si="2"/>
        <v>#NUM!</v>
      </c>
      <c r="F18" s="7">
        <f t="shared" si="0"/>
        <v>0</v>
      </c>
      <c r="G18" s="8" t="e">
        <f t="shared" si="3"/>
        <v>#NUM!</v>
      </c>
      <c r="H18" s="7">
        <v>0.01</v>
      </c>
      <c r="I18" s="8" t="e">
        <f t="shared" si="4"/>
        <v>#NUM!</v>
      </c>
      <c r="J18" s="64" t="e">
        <f t="shared" si="5"/>
        <v>#NUM!</v>
      </c>
      <c r="K18" s="44" t="e">
        <f>SUM(I17:I18)</f>
        <v>#NUM!</v>
      </c>
    </row>
    <row r="19" spans="1:11" x14ac:dyDescent="0.4">
      <c r="A19" s="50"/>
      <c r="B19" s="27">
        <f t="shared" si="1"/>
        <v>0</v>
      </c>
      <c r="C19" s="6">
        <f t="shared" si="6"/>
        <v>1</v>
      </c>
      <c r="D19" s="25"/>
      <c r="E19" s="45" t="e">
        <f>IF(C19="","",DATEDIF(C19,D19,"D")+1)</f>
        <v>#NUM!</v>
      </c>
      <c r="F19" s="29">
        <f t="shared" si="0"/>
        <v>0</v>
      </c>
      <c r="G19" s="30" t="e">
        <f t="shared" si="3"/>
        <v>#NUM!</v>
      </c>
      <c r="H19" s="29">
        <v>0.01</v>
      </c>
      <c r="I19" s="30" t="e">
        <f t="shared" si="4"/>
        <v>#NUM!</v>
      </c>
      <c r="J19" s="51" t="e">
        <f t="shared" si="5"/>
        <v>#NUM!</v>
      </c>
      <c r="K19" s="47" t="s">
        <v>62</v>
      </c>
    </row>
    <row r="20" spans="1:11" ht="19.5" thickBot="1" x14ac:dyDescent="0.45">
      <c r="A20" s="48"/>
      <c r="B20" s="26">
        <f t="shared" si="1"/>
        <v>0</v>
      </c>
      <c r="C20" s="42">
        <f t="shared" si="6"/>
        <v>1</v>
      </c>
      <c r="D20" s="24"/>
      <c r="E20" s="43" t="e">
        <f t="shared" ref="E20:E23" si="7">IF(C20="","",DATEDIF(C20,D20,"D")+1)</f>
        <v>#NUM!</v>
      </c>
      <c r="F20" s="7">
        <f t="shared" si="0"/>
        <v>0</v>
      </c>
      <c r="G20" s="8" t="e">
        <f t="shared" ref="G20:G23" si="8">IF(B20="","",ROUNDDOWN(B20*E20*F20/365,0))</f>
        <v>#NUM!</v>
      </c>
      <c r="H20" s="7">
        <v>0.01</v>
      </c>
      <c r="I20" s="8" t="e">
        <f t="shared" ref="I20:I23" si="9">IF(B20="","",ROUNDDOWN(B20*E20*H20/365,0))</f>
        <v>#NUM!</v>
      </c>
      <c r="J20" s="64" t="e">
        <f t="shared" ref="J20:J23" si="10">IF(B20="","",G20-I20)</f>
        <v>#NUM!</v>
      </c>
      <c r="K20" s="44" t="e">
        <f>SUM(I19:I20)</f>
        <v>#NUM!</v>
      </c>
    </row>
    <row r="21" spans="1:11" x14ac:dyDescent="0.4">
      <c r="A21" s="48"/>
      <c r="B21" s="26">
        <f t="shared" si="1"/>
        <v>0</v>
      </c>
      <c r="C21" s="42">
        <f t="shared" si="6"/>
        <v>1</v>
      </c>
      <c r="D21" s="24"/>
      <c r="E21" s="43" t="e">
        <f t="shared" si="7"/>
        <v>#NUM!</v>
      </c>
      <c r="F21" s="7">
        <f t="shared" si="0"/>
        <v>0</v>
      </c>
      <c r="G21" s="8" t="e">
        <f t="shared" si="8"/>
        <v>#NUM!</v>
      </c>
      <c r="H21" s="7">
        <v>0.01</v>
      </c>
      <c r="I21" s="8" t="e">
        <f t="shared" si="9"/>
        <v>#NUM!</v>
      </c>
      <c r="J21" s="64" t="e">
        <f t="shared" si="10"/>
        <v>#NUM!</v>
      </c>
      <c r="K21" s="47" t="s">
        <v>63</v>
      </c>
    </row>
    <row r="22" spans="1:11" ht="19.5" thickBot="1" x14ac:dyDescent="0.45">
      <c r="A22" s="48"/>
      <c r="B22" s="26">
        <f t="shared" si="1"/>
        <v>0</v>
      </c>
      <c r="C22" s="42">
        <f t="shared" si="6"/>
        <v>1</v>
      </c>
      <c r="D22" s="24"/>
      <c r="E22" s="43" t="e">
        <f t="shared" si="7"/>
        <v>#NUM!</v>
      </c>
      <c r="F22" s="7">
        <f t="shared" si="0"/>
        <v>0</v>
      </c>
      <c r="G22" s="8" t="e">
        <f t="shared" si="8"/>
        <v>#NUM!</v>
      </c>
      <c r="H22" s="7">
        <v>0.01</v>
      </c>
      <c r="I22" s="8" t="e">
        <f t="shared" si="9"/>
        <v>#NUM!</v>
      </c>
      <c r="J22" s="64" t="e">
        <f t="shared" si="10"/>
        <v>#NUM!</v>
      </c>
      <c r="K22" s="44" t="e">
        <f>SUM(I21:I22)</f>
        <v>#NUM!</v>
      </c>
    </row>
    <row r="23" spans="1:11" x14ac:dyDescent="0.4">
      <c r="A23" s="48"/>
      <c r="B23" s="26">
        <f t="shared" si="1"/>
        <v>0</v>
      </c>
      <c r="C23" s="42">
        <f>D22+1</f>
        <v>1</v>
      </c>
      <c r="D23" s="24"/>
      <c r="E23" s="43" t="e">
        <f t="shared" si="7"/>
        <v>#NUM!</v>
      </c>
      <c r="F23" s="7">
        <f t="shared" si="0"/>
        <v>0</v>
      </c>
      <c r="G23" s="8" t="e">
        <f t="shared" si="8"/>
        <v>#NUM!</v>
      </c>
      <c r="H23" s="7">
        <v>0.01</v>
      </c>
      <c r="I23" s="8" t="e">
        <f t="shared" si="9"/>
        <v>#NUM!</v>
      </c>
      <c r="J23" s="64" t="e">
        <f t="shared" si="10"/>
        <v>#NUM!</v>
      </c>
      <c r="K23" s="47" t="s">
        <v>64</v>
      </c>
    </row>
    <row r="24" spans="1:11" ht="19.5" thickBot="1" x14ac:dyDescent="0.45">
      <c r="A24" s="48"/>
      <c r="B24" s="26">
        <f t="shared" si="1"/>
        <v>0</v>
      </c>
      <c r="C24" s="42">
        <f t="shared" ref="C24:C25" si="11">D23+1</f>
        <v>1</v>
      </c>
      <c r="D24" s="24"/>
      <c r="E24" s="43" t="e">
        <f t="shared" ref="E24:E25" si="12">IF(C24="","",DATEDIF(C24,D24,"D")+1)</f>
        <v>#NUM!</v>
      </c>
      <c r="F24" s="7">
        <f t="shared" si="0"/>
        <v>0</v>
      </c>
      <c r="G24" s="8" t="e">
        <f t="shared" ref="G24:G25" si="13">IF(B24="","",ROUNDDOWN(B24*E24*F24/365,0))</f>
        <v>#NUM!</v>
      </c>
      <c r="H24" s="7">
        <v>0.01</v>
      </c>
      <c r="I24" s="8" t="e">
        <f t="shared" ref="I24:I25" si="14">IF(B24="","",ROUNDDOWN(B24*E24*H24/365,0))</f>
        <v>#NUM!</v>
      </c>
      <c r="J24" s="64" t="e">
        <f t="shared" ref="J24:J25" si="15">IF(B24="","",G24-I24)</f>
        <v>#NUM!</v>
      </c>
      <c r="K24" s="44" t="e">
        <f>SUM(I23:I24)</f>
        <v>#NUM!</v>
      </c>
    </row>
    <row r="25" spans="1:11" x14ac:dyDescent="0.4">
      <c r="A25" s="50"/>
      <c r="B25" s="27">
        <f t="shared" si="1"/>
        <v>0</v>
      </c>
      <c r="C25" s="6">
        <f t="shared" si="11"/>
        <v>1</v>
      </c>
      <c r="D25" s="25">
        <f>C5</f>
        <v>0</v>
      </c>
      <c r="E25" s="45" t="e">
        <f t="shared" si="12"/>
        <v>#NUM!</v>
      </c>
      <c r="F25" s="29">
        <f t="shared" si="0"/>
        <v>0</v>
      </c>
      <c r="G25" s="30" t="e">
        <f t="shared" si="13"/>
        <v>#NUM!</v>
      </c>
      <c r="H25" s="29">
        <v>0.01</v>
      </c>
      <c r="I25" s="30" t="e">
        <f t="shared" si="14"/>
        <v>#NUM!</v>
      </c>
      <c r="J25" s="51" t="e">
        <f t="shared" si="15"/>
        <v>#NUM!</v>
      </c>
      <c r="K25" s="47" t="s">
        <v>65</v>
      </c>
    </row>
    <row r="26" spans="1:11" ht="19.5" thickBot="1" x14ac:dyDescent="0.45">
      <c r="A26" s="48"/>
      <c r="B26" s="26"/>
      <c r="C26" s="42"/>
      <c r="D26" s="24"/>
      <c r="E26" s="43"/>
      <c r="F26" s="7"/>
      <c r="G26" s="8"/>
      <c r="H26" s="7"/>
      <c r="I26" s="8"/>
      <c r="J26" s="49"/>
      <c r="K26" s="44" t="e">
        <f>SUM(I25:I26)</f>
        <v>#NUM!</v>
      </c>
    </row>
    <row r="27" spans="1:11" ht="19.5" thickBot="1" x14ac:dyDescent="0.45">
      <c r="A27" s="48"/>
      <c r="B27" s="26"/>
      <c r="C27" s="42"/>
      <c r="D27" s="24"/>
      <c r="E27" s="43"/>
      <c r="F27" s="7"/>
      <c r="G27" s="8"/>
      <c r="H27" s="7"/>
      <c r="I27" s="8"/>
      <c r="J27" s="8"/>
    </row>
    <row r="28" spans="1:11" ht="19.5" thickBot="1" x14ac:dyDescent="0.45">
      <c r="A28" s="48"/>
      <c r="B28" s="26"/>
      <c r="C28" s="42"/>
      <c r="D28" s="24"/>
      <c r="E28" s="43"/>
      <c r="F28" s="7"/>
      <c r="G28" s="8"/>
      <c r="H28" s="7"/>
      <c r="I28" s="8"/>
      <c r="J28" s="49"/>
      <c r="K28" s="53" t="s">
        <v>35</v>
      </c>
    </row>
    <row r="29" spans="1:11" ht="19.5" thickBot="1" x14ac:dyDescent="0.45">
      <c r="A29" s="9"/>
      <c r="B29" s="10"/>
      <c r="C29" s="11"/>
      <c r="D29" s="12"/>
      <c r="E29" s="13"/>
      <c r="F29" s="14" t="s">
        <v>17</v>
      </c>
      <c r="G29" s="15" t="e">
        <f>SUM(G13:G28)</f>
        <v>#NUM!</v>
      </c>
      <c r="H29" s="16"/>
      <c r="I29" s="17" t="e">
        <f>SUM(I13:I28)</f>
        <v>#NUM!</v>
      </c>
      <c r="J29" s="52" t="e">
        <f>SUM(J13:J28)</f>
        <v>#NUM!</v>
      </c>
      <c r="K29" s="44" t="e">
        <f>K14+K16+K18+K20+K22+K24+K26</f>
        <v>#NUM!</v>
      </c>
    </row>
  </sheetData>
  <mergeCells count="21">
    <mergeCell ref="K11:K12"/>
    <mergeCell ref="G11:G12"/>
    <mergeCell ref="H11:H12"/>
    <mergeCell ref="I11:I12"/>
    <mergeCell ref="J11:J12"/>
    <mergeCell ref="D1:H1"/>
    <mergeCell ref="A1:B1"/>
    <mergeCell ref="A11:A12"/>
    <mergeCell ref="B11:B12"/>
    <mergeCell ref="C11:D11"/>
    <mergeCell ref="E11:E12"/>
    <mergeCell ref="F11:F12"/>
    <mergeCell ref="C3:E3"/>
    <mergeCell ref="H3:J3"/>
    <mergeCell ref="C4:E4"/>
    <mergeCell ref="H4:J9"/>
    <mergeCell ref="C5:E5"/>
    <mergeCell ref="C6:E6"/>
    <mergeCell ref="C7:E7"/>
    <mergeCell ref="C8:E8"/>
    <mergeCell ref="C9:E9"/>
  </mergeCells>
  <phoneticPr fontId="2"/>
  <pageMargins left="0.70866141732283472" right="0.70866141732283472"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EPC</dc:creator>
  <cp:lastModifiedBy>kobayashi</cp:lastModifiedBy>
  <cp:lastPrinted>2022-08-18T05:39:45Z</cp:lastPrinted>
  <dcterms:created xsi:type="dcterms:W3CDTF">2017-12-01T07:23:07Z</dcterms:created>
  <dcterms:modified xsi:type="dcterms:W3CDTF">2024-07-05T08:27:44Z</dcterms:modified>
</cp:coreProperties>
</file>